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ibfnederland.sharepoint.com/sites/Wedstrijden/Gedeelde documenten/Wedstrijden/2026/"/>
    </mc:Choice>
  </mc:AlternateContent>
  <xr:revisionPtr revIDLastSave="331" documentId="13_ncr:1_{C3198408-4315-46D3-9D03-FCA05351F102}" xr6:coauthVersionLast="47" xr6:coauthVersionMax="47" xr10:uidLastSave="{5B2F88C8-52B8-40A7-8E7F-E192C0D11C3B}"/>
  <workbookProtection workbookAlgorithmName="SHA-512" workbookHashValue="/9BhIhAmAj3N0HMT0BJgO+C3mjUVwlx5CkThlZBFPY50UDfNkI3HFAon1yZYFs0wqXF8ubxnW0eHzT5Zc+Uc5w==" workbookSaltValue="mmi7Y/CB/Kr5vmW8EW7wVA==" workbookSpinCount="100000" lockStructure="1"/>
  <bookViews>
    <workbookView xWindow="-108" yWindow="-108" windowWidth="23256" windowHeight="13896" xr2:uid="{00000000-000D-0000-FFFF-FFFF00000000}"/>
  </bookViews>
  <sheets>
    <sheet name="Inschrijfformulier" sheetId="9" r:id="rId1"/>
    <sheet name="Poules" sheetId="6" state="hidden" r:id="rId2"/>
    <sheet name="Optie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" i="9" l="1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1" i="9"/>
  <c r="Q172" i="9"/>
  <c r="Q173" i="9"/>
  <c r="Q174" i="9"/>
  <c r="Q175" i="9"/>
  <c r="Q176" i="9"/>
  <c r="Q177" i="9"/>
  <c r="Q178" i="9"/>
  <c r="Q179" i="9"/>
  <c r="Q180" i="9"/>
  <c r="Q181" i="9"/>
  <c r="Q182" i="9"/>
  <c r="Q183" i="9"/>
  <c r="Q184" i="9"/>
  <c r="Q185" i="9"/>
  <c r="Q186" i="9"/>
  <c r="Q187" i="9"/>
  <c r="Q188" i="9"/>
  <c r="Q189" i="9"/>
  <c r="Q190" i="9"/>
  <c r="Q191" i="9"/>
  <c r="Q192" i="9"/>
  <c r="Q193" i="9"/>
  <c r="Q194" i="9"/>
  <c r="Q195" i="9"/>
  <c r="Q196" i="9"/>
  <c r="Q197" i="9"/>
  <c r="Q198" i="9"/>
  <c r="Q199" i="9"/>
  <c r="Q200" i="9"/>
  <c r="Q201" i="9"/>
  <c r="Q202" i="9"/>
  <c r="Q203" i="9"/>
  <c r="Q204" i="9"/>
  <c r="Q205" i="9"/>
  <c r="Q206" i="9"/>
  <c r="Q207" i="9"/>
  <c r="Q208" i="9"/>
  <c r="Q209" i="9"/>
  <c r="Q210" i="9"/>
  <c r="Q211" i="9"/>
  <c r="Q212" i="9"/>
  <c r="Q213" i="9"/>
  <c r="Q214" i="9"/>
  <c r="Q215" i="9"/>
  <c r="Q216" i="9"/>
  <c r="Q217" i="9"/>
  <c r="Q218" i="9"/>
  <c r="Q219" i="9"/>
  <c r="Q220" i="9"/>
  <c r="Q221" i="9"/>
  <c r="Q222" i="9"/>
  <c r="Q223" i="9"/>
  <c r="Q224" i="9"/>
  <c r="Q225" i="9"/>
  <c r="Q226" i="9"/>
  <c r="Q227" i="9"/>
  <c r="Q228" i="9"/>
  <c r="Q229" i="9"/>
  <c r="Q230" i="9"/>
  <c r="Q231" i="9"/>
  <c r="Q232" i="9"/>
  <c r="Q233" i="9"/>
  <c r="Q234" i="9"/>
  <c r="Q235" i="9"/>
  <c r="Q236" i="9"/>
  <c r="Q237" i="9"/>
  <c r="Q238" i="9"/>
  <c r="Q239" i="9"/>
  <c r="Q240" i="9"/>
  <c r="Q241" i="9"/>
  <c r="Q242" i="9"/>
  <c r="Q243" i="9"/>
  <c r="Q244" i="9"/>
  <c r="Q245" i="9"/>
  <c r="Q246" i="9"/>
  <c r="Q247" i="9"/>
  <c r="Q248" i="9"/>
  <c r="Q249" i="9"/>
  <c r="Q250" i="9"/>
  <c r="Q251" i="9"/>
  <c r="Q252" i="9"/>
  <c r="Q253" i="9"/>
  <c r="Q254" i="9"/>
  <c r="Q255" i="9"/>
  <c r="Q256" i="9"/>
  <c r="Q257" i="9"/>
  <c r="Q258" i="9"/>
  <c r="Q259" i="9"/>
  <c r="Q260" i="9"/>
  <c r="Q261" i="9"/>
  <c r="Q262" i="9"/>
  <c r="Q263" i="9"/>
  <c r="Q264" i="9"/>
  <c r="Q265" i="9"/>
  <c r="Q266" i="9"/>
  <c r="Q267" i="9"/>
  <c r="Q268" i="9"/>
  <c r="Q269" i="9"/>
  <c r="Q270" i="9"/>
  <c r="Q271" i="9"/>
  <c r="Q272" i="9"/>
  <c r="Q273" i="9"/>
  <c r="Q274" i="9"/>
  <c r="Q275" i="9"/>
  <c r="Q276" i="9"/>
  <c r="Q277" i="9"/>
  <c r="Q278" i="9"/>
  <c r="Q279" i="9"/>
  <c r="Q280" i="9"/>
  <c r="Q281" i="9"/>
  <c r="Q282" i="9"/>
  <c r="Q283" i="9"/>
  <c r="Q284" i="9"/>
  <c r="Q285" i="9"/>
  <c r="Q286" i="9"/>
  <c r="Q287" i="9"/>
  <c r="Q288" i="9"/>
  <c r="Q289" i="9"/>
  <c r="Q290" i="9"/>
  <c r="Q291" i="9"/>
  <c r="Q292" i="9"/>
  <c r="Q293" i="9"/>
  <c r="Q294" i="9"/>
  <c r="Q295" i="9"/>
  <c r="Q296" i="9"/>
  <c r="Q297" i="9"/>
  <c r="Q298" i="9"/>
  <c r="Q299" i="9"/>
  <c r="Q300" i="9"/>
  <c r="Q301" i="9"/>
  <c r="Q302" i="9"/>
  <c r="Q303" i="9"/>
  <c r="Q304" i="9"/>
  <c r="Q305" i="9"/>
  <c r="Q306" i="9"/>
  <c r="Q307" i="9"/>
  <c r="C14" i="9"/>
  <c r="C15" i="9"/>
  <c r="C16" i="9"/>
  <c r="C17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160" i="9"/>
  <c r="V161" i="9"/>
  <c r="V162" i="9"/>
  <c r="V163" i="9"/>
  <c r="V164" i="9"/>
  <c r="V165" i="9"/>
  <c r="V166" i="9"/>
  <c r="V167" i="9"/>
  <c r="V168" i="9"/>
  <c r="V169" i="9"/>
  <c r="V170" i="9"/>
  <c r="V171" i="9"/>
  <c r="V172" i="9"/>
  <c r="V173" i="9"/>
  <c r="V174" i="9"/>
  <c r="V175" i="9"/>
  <c r="V176" i="9"/>
  <c r="V177" i="9"/>
  <c r="V178" i="9"/>
  <c r="V179" i="9"/>
  <c r="V180" i="9"/>
  <c r="V181" i="9"/>
  <c r="V182" i="9"/>
  <c r="V183" i="9"/>
  <c r="V184" i="9"/>
  <c r="V185" i="9"/>
  <c r="V186" i="9"/>
  <c r="V187" i="9"/>
  <c r="V188" i="9"/>
  <c r="V189" i="9"/>
  <c r="V190" i="9"/>
  <c r="V191" i="9"/>
  <c r="V192" i="9"/>
  <c r="V193" i="9"/>
  <c r="V194" i="9"/>
  <c r="V195" i="9"/>
  <c r="V196" i="9"/>
  <c r="V197" i="9"/>
  <c r="V198" i="9"/>
  <c r="V199" i="9"/>
  <c r="V200" i="9"/>
  <c r="V201" i="9"/>
  <c r="V202" i="9"/>
  <c r="V203" i="9"/>
  <c r="V204" i="9"/>
  <c r="V205" i="9"/>
  <c r="V206" i="9"/>
  <c r="V207" i="9"/>
  <c r="V208" i="9"/>
  <c r="V209" i="9"/>
  <c r="V210" i="9"/>
  <c r="V211" i="9"/>
  <c r="V212" i="9"/>
  <c r="V213" i="9"/>
  <c r="V214" i="9"/>
  <c r="V215" i="9"/>
  <c r="V216" i="9"/>
  <c r="V217" i="9"/>
  <c r="V218" i="9"/>
  <c r="V219" i="9"/>
  <c r="V220" i="9"/>
  <c r="V221" i="9"/>
  <c r="V222" i="9"/>
  <c r="V223" i="9"/>
  <c r="V224" i="9"/>
  <c r="V225" i="9"/>
  <c r="V226" i="9"/>
  <c r="V227" i="9"/>
  <c r="V228" i="9"/>
  <c r="V229" i="9"/>
  <c r="V230" i="9"/>
  <c r="V231" i="9"/>
  <c r="V232" i="9"/>
  <c r="V233" i="9"/>
  <c r="V234" i="9"/>
  <c r="V235" i="9"/>
  <c r="V236" i="9"/>
  <c r="V237" i="9"/>
  <c r="V238" i="9"/>
  <c r="V239" i="9"/>
  <c r="V240" i="9"/>
  <c r="V241" i="9"/>
  <c r="V242" i="9"/>
  <c r="V243" i="9"/>
  <c r="V244" i="9"/>
  <c r="V245" i="9"/>
  <c r="V246" i="9"/>
  <c r="V247" i="9"/>
  <c r="V248" i="9"/>
  <c r="V249" i="9"/>
  <c r="V250" i="9"/>
  <c r="V251" i="9"/>
  <c r="V252" i="9"/>
  <c r="V253" i="9"/>
  <c r="V254" i="9"/>
  <c r="V255" i="9"/>
  <c r="V256" i="9"/>
  <c r="V257" i="9"/>
  <c r="V258" i="9"/>
  <c r="V259" i="9"/>
  <c r="V260" i="9"/>
  <c r="V261" i="9"/>
  <c r="V262" i="9"/>
  <c r="V263" i="9"/>
  <c r="V264" i="9"/>
  <c r="V265" i="9"/>
  <c r="V266" i="9"/>
  <c r="V267" i="9"/>
  <c r="V268" i="9"/>
  <c r="V269" i="9"/>
  <c r="V270" i="9"/>
  <c r="V271" i="9"/>
  <c r="V272" i="9"/>
  <c r="V273" i="9"/>
  <c r="V274" i="9"/>
  <c r="V275" i="9"/>
  <c r="V276" i="9"/>
  <c r="V277" i="9"/>
  <c r="V278" i="9"/>
  <c r="V279" i="9"/>
  <c r="V280" i="9"/>
  <c r="V281" i="9"/>
  <c r="V282" i="9"/>
  <c r="V283" i="9"/>
  <c r="V284" i="9"/>
  <c r="V285" i="9"/>
  <c r="V286" i="9"/>
  <c r="V287" i="9"/>
  <c r="V288" i="9"/>
  <c r="V289" i="9"/>
  <c r="V290" i="9"/>
  <c r="V291" i="9"/>
  <c r="V292" i="9"/>
  <c r="V293" i="9"/>
  <c r="V294" i="9"/>
  <c r="V295" i="9"/>
  <c r="V296" i="9"/>
  <c r="V297" i="9"/>
  <c r="V298" i="9"/>
  <c r="V299" i="9"/>
  <c r="V300" i="9"/>
  <c r="V301" i="9"/>
  <c r="V302" i="9"/>
  <c r="V303" i="9"/>
  <c r="V304" i="9"/>
  <c r="V305" i="9"/>
  <c r="V306" i="9"/>
  <c r="V307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W160" i="9"/>
  <c r="W161" i="9"/>
  <c r="W162" i="9"/>
  <c r="W163" i="9"/>
  <c r="W164" i="9"/>
  <c r="W165" i="9"/>
  <c r="W166" i="9"/>
  <c r="W167" i="9"/>
  <c r="W168" i="9"/>
  <c r="W169" i="9"/>
  <c r="W170" i="9"/>
  <c r="W171" i="9"/>
  <c r="W172" i="9"/>
  <c r="W173" i="9"/>
  <c r="W174" i="9"/>
  <c r="W175" i="9"/>
  <c r="W176" i="9"/>
  <c r="W177" i="9"/>
  <c r="W178" i="9"/>
  <c r="W179" i="9"/>
  <c r="W180" i="9"/>
  <c r="W181" i="9"/>
  <c r="W182" i="9"/>
  <c r="W183" i="9"/>
  <c r="W184" i="9"/>
  <c r="W185" i="9"/>
  <c r="W186" i="9"/>
  <c r="W187" i="9"/>
  <c r="W188" i="9"/>
  <c r="W189" i="9"/>
  <c r="W190" i="9"/>
  <c r="W191" i="9"/>
  <c r="W192" i="9"/>
  <c r="W193" i="9"/>
  <c r="W194" i="9"/>
  <c r="W195" i="9"/>
  <c r="W196" i="9"/>
  <c r="W197" i="9"/>
  <c r="W198" i="9"/>
  <c r="W199" i="9"/>
  <c r="W200" i="9"/>
  <c r="W201" i="9"/>
  <c r="W202" i="9"/>
  <c r="W203" i="9"/>
  <c r="W204" i="9"/>
  <c r="W205" i="9"/>
  <c r="W206" i="9"/>
  <c r="W207" i="9"/>
  <c r="W208" i="9"/>
  <c r="W209" i="9"/>
  <c r="W210" i="9"/>
  <c r="W211" i="9"/>
  <c r="W212" i="9"/>
  <c r="W213" i="9"/>
  <c r="W214" i="9"/>
  <c r="W215" i="9"/>
  <c r="W216" i="9"/>
  <c r="W217" i="9"/>
  <c r="W218" i="9"/>
  <c r="W219" i="9"/>
  <c r="W220" i="9"/>
  <c r="W221" i="9"/>
  <c r="W222" i="9"/>
  <c r="W223" i="9"/>
  <c r="W224" i="9"/>
  <c r="W225" i="9"/>
  <c r="W226" i="9"/>
  <c r="W227" i="9"/>
  <c r="W228" i="9"/>
  <c r="W229" i="9"/>
  <c r="W230" i="9"/>
  <c r="W231" i="9"/>
  <c r="W232" i="9"/>
  <c r="W233" i="9"/>
  <c r="W234" i="9"/>
  <c r="W235" i="9"/>
  <c r="W236" i="9"/>
  <c r="W237" i="9"/>
  <c r="W238" i="9"/>
  <c r="W239" i="9"/>
  <c r="W240" i="9"/>
  <c r="W241" i="9"/>
  <c r="W242" i="9"/>
  <c r="W243" i="9"/>
  <c r="W244" i="9"/>
  <c r="W245" i="9"/>
  <c r="W246" i="9"/>
  <c r="W247" i="9"/>
  <c r="W248" i="9"/>
  <c r="W249" i="9"/>
  <c r="W250" i="9"/>
  <c r="W251" i="9"/>
  <c r="W252" i="9"/>
  <c r="W253" i="9"/>
  <c r="W254" i="9"/>
  <c r="W255" i="9"/>
  <c r="W256" i="9"/>
  <c r="W257" i="9"/>
  <c r="W258" i="9"/>
  <c r="W259" i="9"/>
  <c r="W260" i="9"/>
  <c r="W261" i="9"/>
  <c r="W262" i="9"/>
  <c r="W263" i="9"/>
  <c r="W264" i="9"/>
  <c r="W265" i="9"/>
  <c r="W266" i="9"/>
  <c r="W267" i="9"/>
  <c r="W268" i="9"/>
  <c r="W269" i="9"/>
  <c r="W270" i="9"/>
  <c r="W271" i="9"/>
  <c r="W272" i="9"/>
  <c r="W273" i="9"/>
  <c r="W274" i="9"/>
  <c r="W275" i="9"/>
  <c r="W276" i="9"/>
  <c r="W277" i="9"/>
  <c r="W278" i="9"/>
  <c r="W279" i="9"/>
  <c r="W280" i="9"/>
  <c r="W281" i="9"/>
  <c r="W282" i="9"/>
  <c r="W283" i="9"/>
  <c r="W284" i="9"/>
  <c r="W285" i="9"/>
  <c r="W286" i="9"/>
  <c r="W287" i="9"/>
  <c r="W288" i="9"/>
  <c r="W289" i="9"/>
  <c r="W290" i="9"/>
  <c r="W291" i="9"/>
  <c r="W292" i="9"/>
  <c r="W293" i="9"/>
  <c r="W294" i="9"/>
  <c r="W295" i="9"/>
  <c r="W296" i="9"/>
  <c r="W297" i="9"/>
  <c r="W298" i="9"/>
  <c r="W299" i="9"/>
  <c r="W300" i="9"/>
  <c r="W301" i="9"/>
  <c r="W302" i="9"/>
  <c r="W303" i="9"/>
  <c r="W304" i="9"/>
  <c r="W305" i="9"/>
  <c r="W306" i="9"/>
  <c r="W307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160" i="9"/>
  <c r="U161" i="9"/>
  <c r="U162" i="9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U190" i="9"/>
  <c r="U191" i="9"/>
  <c r="U192" i="9"/>
  <c r="U193" i="9"/>
  <c r="U194" i="9"/>
  <c r="U195" i="9"/>
  <c r="U196" i="9"/>
  <c r="U197" i="9"/>
  <c r="U198" i="9"/>
  <c r="U199" i="9"/>
  <c r="U200" i="9"/>
  <c r="U201" i="9"/>
  <c r="U202" i="9"/>
  <c r="U203" i="9"/>
  <c r="U204" i="9"/>
  <c r="U205" i="9"/>
  <c r="U206" i="9"/>
  <c r="U207" i="9"/>
  <c r="U208" i="9"/>
  <c r="U209" i="9"/>
  <c r="U210" i="9"/>
  <c r="U211" i="9"/>
  <c r="U212" i="9"/>
  <c r="U213" i="9"/>
  <c r="U214" i="9"/>
  <c r="U215" i="9"/>
  <c r="U216" i="9"/>
  <c r="U217" i="9"/>
  <c r="U218" i="9"/>
  <c r="U219" i="9"/>
  <c r="U220" i="9"/>
  <c r="U221" i="9"/>
  <c r="U222" i="9"/>
  <c r="U223" i="9"/>
  <c r="U224" i="9"/>
  <c r="U225" i="9"/>
  <c r="U226" i="9"/>
  <c r="U227" i="9"/>
  <c r="U228" i="9"/>
  <c r="U229" i="9"/>
  <c r="U230" i="9"/>
  <c r="U231" i="9"/>
  <c r="U232" i="9"/>
  <c r="U233" i="9"/>
  <c r="U234" i="9"/>
  <c r="U235" i="9"/>
  <c r="U236" i="9"/>
  <c r="U237" i="9"/>
  <c r="U238" i="9"/>
  <c r="U239" i="9"/>
  <c r="U240" i="9"/>
  <c r="U241" i="9"/>
  <c r="U242" i="9"/>
  <c r="U243" i="9"/>
  <c r="U244" i="9"/>
  <c r="U245" i="9"/>
  <c r="U246" i="9"/>
  <c r="U247" i="9"/>
  <c r="U248" i="9"/>
  <c r="U249" i="9"/>
  <c r="U250" i="9"/>
  <c r="U251" i="9"/>
  <c r="U252" i="9"/>
  <c r="U253" i="9"/>
  <c r="U254" i="9"/>
  <c r="U255" i="9"/>
  <c r="U256" i="9"/>
  <c r="U257" i="9"/>
  <c r="U258" i="9"/>
  <c r="U259" i="9"/>
  <c r="U260" i="9"/>
  <c r="U261" i="9"/>
  <c r="U262" i="9"/>
  <c r="U263" i="9"/>
  <c r="U264" i="9"/>
  <c r="U265" i="9"/>
  <c r="U266" i="9"/>
  <c r="U267" i="9"/>
  <c r="U268" i="9"/>
  <c r="U269" i="9"/>
  <c r="U270" i="9"/>
  <c r="U271" i="9"/>
  <c r="U272" i="9"/>
  <c r="U273" i="9"/>
  <c r="U274" i="9"/>
  <c r="U275" i="9"/>
  <c r="U276" i="9"/>
  <c r="U277" i="9"/>
  <c r="U278" i="9"/>
  <c r="U279" i="9"/>
  <c r="U280" i="9"/>
  <c r="U281" i="9"/>
  <c r="U282" i="9"/>
  <c r="U283" i="9"/>
  <c r="U284" i="9"/>
  <c r="U285" i="9"/>
  <c r="U286" i="9"/>
  <c r="U287" i="9"/>
  <c r="U288" i="9"/>
  <c r="U289" i="9"/>
  <c r="U290" i="9"/>
  <c r="U291" i="9"/>
  <c r="U292" i="9"/>
  <c r="U293" i="9"/>
  <c r="U294" i="9"/>
  <c r="U295" i="9"/>
  <c r="U296" i="9"/>
  <c r="U297" i="9"/>
  <c r="U298" i="9"/>
  <c r="U299" i="9"/>
  <c r="U300" i="9"/>
  <c r="U301" i="9"/>
  <c r="U302" i="9"/>
  <c r="U303" i="9"/>
  <c r="U304" i="9"/>
  <c r="U305" i="9"/>
  <c r="U306" i="9"/>
  <c r="U307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T150" i="9"/>
  <c r="T151" i="9"/>
  <c r="T152" i="9"/>
  <c r="T153" i="9"/>
  <c r="T154" i="9"/>
  <c r="T155" i="9"/>
  <c r="T156" i="9"/>
  <c r="T157" i="9"/>
  <c r="T158" i="9"/>
  <c r="T159" i="9"/>
  <c r="T160" i="9"/>
  <c r="T161" i="9"/>
  <c r="T162" i="9"/>
  <c r="T163" i="9"/>
  <c r="T164" i="9"/>
  <c r="T165" i="9"/>
  <c r="T166" i="9"/>
  <c r="T167" i="9"/>
  <c r="T168" i="9"/>
  <c r="T169" i="9"/>
  <c r="T170" i="9"/>
  <c r="T171" i="9"/>
  <c r="T172" i="9"/>
  <c r="T173" i="9"/>
  <c r="T174" i="9"/>
  <c r="T175" i="9"/>
  <c r="T176" i="9"/>
  <c r="T177" i="9"/>
  <c r="T178" i="9"/>
  <c r="T179" i="9"/>
  <c r="T180" i="9"/>
  <c r="T181" i="9"/>
  <c r="T182" i="9"/>
  <c r="T183" i="9"/>
  <c r="T184" i="9"/>
  <c r="T185" i="9"/>
  <c r="T186" i="9"/>
  <c r="T187" i="9"/>
  <c r="T188" i="9"/>
  <c r="T189" i="9"/>
  <c r="T190" i="9"/>
  <c r="T191" i="9"/>
  <c r="T192" i="9"/>
  <c r="T193" i="9"/>
  <c r="T194" i="9"/>
  <c r="T195" i="9"/>
  <c r="T196" i="9"/>
  <c r="T197" i="9"/>
  <c r="T198" i="9"/>
  <c r="T199" i="9"/>
  <c r="T200" i="9"/>
  <c r="T201" i="9"/>
  <c r="T202" i="9"/>
  <c r="T203" i="9"/>
  <c r="T204" i="9"/>
  <c r="T205" i="9"/>
  <c r="T206" i="9"/>
  <c r="T207" i="9"/>
  <c r="T208" i="9"/>
  <c r="T209" i="9"/>
  <c r="T210" i="9"/>
  <c r="T211" i="9"/>
  <c r="T212" i="9"/>
  <c r="T213" i="9"/>
  <c r="T214" i="9"/>
  <c r="T215" i="9"/>
  <c r="T216" i="9"/>
  <c r="T217" i="9"/>
  <c r="T218" i="9"/>
  <c r="T219" i="9"/>
  <c r="T220" i="9"/>
  <c r="T221" i="9"/>
  <c r="T222" i="9"/>
  <c r="T223" i="9"/>
  <c r="T224" i="9"/>
  <c r="T225" i="9"/>
  <c r="T226" i="9"/>
  <c r="T227" i="9"/>
  <c r="T228" i="9"/>
  <c r="T229" i="9"/>
  <c r="T230" i="9"/>
  <c r="T231" i="9"/>
  <c r="T232" i="9"/>
  <c r="T233" i="9"/>
  <c r="T234" i="9"/>
  <c r="T235" i="9"/>
  <c r="T236" i="9"/>
  <c r="T237" i="9"/>
  <c r="T238" i="9"/>
  <c r="T239" i="9"/>
  <c r="T240" i="9"/>
  <c r="T241" i="9"/>
  <c r="T242" i="9"/>
  <c r="T243" i="9"/>
  <c r="T244" i="9"/>
  <c r="T245" i="9"/>
  <c r="T246" i="9"/>
  <c r="T247" i="9"/>
  <c r="T248" i="9"/>
  <c r="T249" i="9"/>
  <c r="T250" i="9"/>
  <c r="T251" i="9"/>
  <c r="T252" i="9"/>
  <c r="T253" i="9"/>
  <c r="T254" i="9"/>
  <c r="T255" i="9"/>
  <c r="T256" i="9"/>
  <c r="T257" i="9"/>
  <c r="T258" i="9"/>
  <c r="T259" i="9"/>
  <c r="T260" i="9"/>
  <c r="T261" i="9"/>
  <c r="T262" i="9"/>
  <c r="T263" i="9"/>
  <c r="T264" i="9"/>
  <c r="T265" i="9"/>
  <c r="T266" i="9"/>
  <c r="T267" i="9"/>
  <c r="T268" i="9"/>
  <c r="T269" i="9"/>
  <c r="T270" i="9"/>
  <c r="T271" i="9"/>
  <c r="T272" i="9"/>
  <c r="T273" i="9"/>
  <c r="T274" i="9"/>
  <c r="T275" i="9"/>
  <c r="T276" i="9"/>
  <c r="T277" i="9"/>
  <c r="T278" i="9"/>
  <c r="T279" i="9"/>
  <c r="T280" i="9"/>
  <c r="T281" i="9"/>
  <c r="T282" i="9"/>
  <c r="T283" i="9"/>
  <c r="T284" i="9"/>
  <c r="T285" i="9"/>
  <c r="T286" i="9"/>
  <c r="T287" i="9"/>
  <c r="T288" i="9"/>
  <c r="T289" i="9"/>
  <c r="T290" i="9"/>
  <c r="T291" i="9"/>
  <c r="T292" i="9"/>
  <c r="T293" i="9"/>
  <c r="T294" i="9"/>
  <c r="T295" i="9"/>
  <c r="T296" i="9"/>
  <c r="T297" i="9"/>
  <c r="T298" i="9"/>
  <c r="T299" i="9"/>
  <c r="T300" i="9"/>
  <c r="T301" i="9"/>
  <c r="T302" i="9"/>
  <c r="T303" i="9"/>
  <c r="T304" i="9"/>
  <c r="T305" i="9"/>
  <c r="T306" i="9"/>
  <c r="T307" i="9"/>
  <c r="S14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S163" i="9"/>
  <c r="S164" i="9"/>
  <c r="S165" i="9"/>
  <c r="S166" i="9"/>
  <c r="S167" i="9"/>
  <c r="S168" i="9"/>
  <c r="S169" i="9"/>
  <c r="S170" i="9"/>
  <c r="S171" i="9"/>
  <c r="S172" i="9"/>
  <c r="S173" i="9"/>
  <c r="S174" i="9"/>
  <c r="S175" i="9"/>
  <c r="S176" i="9"/>
  <c r="S177" i="9"/>
  <c r="S178" i="9"/>
  <c r="S179" i="9"/>
  <c r="S180" i="9"/>
  <c r="S181" i="9"/>
  <c r="S182" i="9"/>
  <c r="S183" i="9"/>
  <c r="S184" i="9"/>
  <c r="S185" i="9"/>
  <c r="S186" i="9"/>
  <c r="S187" i="9"/>
  <c r="S188" i="9"/>
  <c r="S189" i="9"/>
  <c r="S190" i="9"/>
  <c r="S191" i="9"/>
  <c r="S192" i="9"/>
  <c r="S193" i="9"/>
  <c r="S194" i="9"/>
  <c r="S195" i="9"/>
  <c r="S196" i="9"/>
  <c r="S197" i="9"/>
  <c r="S198" i="9"/>
  <c r="S199" i="9"/>
  <c r="S200" i="9"/>
  <c r="S201" i="9"/>
  <c r="S202" i="9"/>
  <c r="S203" i="9"/>
  <c r="S204" i="9"/>
  <c r="S205" i="9"/>
  <c r="S206" i="9"/>
  <c r="S207" i="9"/>
  <c r="S208" i="9"/>
  <c r="S209" i="9"/>
  <c r="S210" i="9"/>
  <c r="S211" i="9"/>
  <c r="S212" i="9"/>
  <c r="S213" i="9"/>
  <c r="S214" i="9"/>
  <c r="S215" i="9"/>
  <c r="S216" i="9"/>
  <c r="S217" i="9"/>
  <c r="S218" i="9"/>
  <c r="S219" i="9"/>
  <c r="S220" i="9"/>
  <c r="S221" i="9"/>
  <c r="S222" i="9"/>
  <c r="S223" i="9"/>
  <c r="S224" i="9"/>
  <c r="S225" i="9"/>
  <c r="S226" i="9"/>
  <c r="S227" i="9"/>
  <c r="S228" i="9"/>
  <c r="S229" i="9"/>
  <c r="S230" i="9"/>
  <c r="S231" i="9"/>
  <c r="S232" i="9"/>
  <c r="S233" i="9"/>
  <c r="S234" i="9"/>
  <c r="S235" i="9"/>
  <c r="S236" i="9"/>
  <c r="S237" i="9"/>
  <c r="S238" i="9"/>
  <c r="S239" i="9"/>
  <c r="S240" i="9"/>
  <c r="S241" i="9"/>
  <c r="S242" i="9"/>
  <c r="S243" i="9"/>
  <c r="S244" i="9"/>
  <c r="S245" i="9"/>
  <c r="S246" i="9"/>
  <c r="S247" i="9"/>
  <c r="S248" i="9"/>
  <c r="S249" i="9"/>
  <c r="S250" i="9"/>
  <c r="S251" i="9"/>
  <c r="S252" i="9"/>
  <c r="S253" i="9"/>
  <c r="S254" i="9"/>
  <c r="S255" i="9"/>
  <c r="S256" i="9"/>
  <c r="S257" i="9"/>
  <c r="S258" i="9"/>
  <c r="S259" i="9"/>
  <c r="S260" i="9"/>
  <c r="S261" i="9"/>
  <c r="S262" i="9"/>
  <c r="S263" i="9"/>
  <c r="S264" i="9"/>
  <c r="S265" i="9"/>
  <c r="S266" i="9"/>
  <c r="S267" i="9"/>
  <c r="S268" i="9"/>
  <c r="S269" i="9"/>
  <c r="S270" i="9"/>
  <c r="S271" i="9"/>
  <c r="S272" i="9"/>
  <c r="S273" i="9"/>
  <c r="S274" i="9"/>
  <c r="S275" i="9"/>
  <c r="S276" i="9"/>
  <c r="S277" i="9"/>
  <c r="S278" i="9"/>
  <c r="S279" i="9"/>
  <c r="S280" i="9"/>
  <c r="S281" i="9"/>
  <c r="S282" i="9"/>
  <c r="S283" i="9"/>
  <c r="S284" i="9"/>
  <c r="S285" i="9"/>
  <c r="S286" i="9"/>
  <c r="S287" i="9"/>
  <c r="S288" i="9"/>
  <c r="S289" i="9"/>
  <c r="S290" i="9"/>
  <c r="S291" i="9"/>
  <c r="S292" i="9"/>
  <c r="S293" i="9"/>
  <c r="S294" i="9"/>
  <c r="S295" i="9"/>
  <c r="S296" i="9"/>
  <c r="S297" i="9"/>
  <c r="S298" i="9"/>
  <c r="S299" i="9"/>
  <c r="S300" i="9"/>
  <c r="S301" i="9"/>
  <c r="S302" i="9"/>
  <c r="S303" i="9"/>
  <c r="S304" i="9"/>
  <c r="S305" i="9"/>
  <c r="S306" i="9"/>
  <c r="S307" i="9"/>
  <c r="R14" i="9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108" i="9"/>
  <c r="R109" i="9"/>
  <c r="R110" i="9"/>
  <c r="R111" i="9"/>
  <c r="R112" i="9"/>
  <c r="R113" i="9"/>
  <c r="R114" i="9"/>
  <c r="R115" i="9"/>
  <c r="R116" i="9"/>
  <c r="R117" i="9"/>
  <c r="R118" i="9"/>
  <c r="R119" i="9"/>
  <c r="R120" i="9"/>
  <c r="R121" i="9"/>
  <c r="R122" i="9"/>
  <c r="R123" i="9"/>
  <c r="R124" i="9"/>
  <c r="R125" i="9"/>
  <c r="R126" i="9"/>
  <c r="R127" i="9"/>
  <c r="R128" i="9"/>
  <c r="R129" i="9"/>
  <c r="R130" i="9"/>
  <c r="R131" i="9"/>
  <c r="R132" i="9"/>
  <c r="R133" i="9"/>
  <c r="R134" i="9"/>
  <c r="R135" i="9"/>
  <c r="R136" i="9"/>
  <c r="R137" i="9"/>
  <c r="R138" i="9"/>
  <c r="R139" i="9"/>
  <c r="R140" i="9"/>
  <c r="R141" i="9"/>
  <c r="R142" i="9"/>
  <c r="R143" i="9"/>
  <c r="R144" i="9"/>
  <c r="R145" i="9"/>
  <c r="R146" i="9"/>
  <c r="R147" i="9"/>
  <c r="R148" i="9"/>
  <c r="R149" i="9"/>
  <c r="R150" i="9"/>
  <c r="R151" i="9"/>
  <c r="R152" i="9"/>
  <c r="R153" i="9"/>
  <c r="R154" i="9"/>
  <c r="R155" i="9"/>
  <c r="R156" i="9"/>
  <c r="R157" i="9"/>
  <c r="R158" i="9"/>
  <c r="R159" i="9"/>
  <c r="R160" i="9"/>
  <c r="R161" i="9"/>
  <c r="R162" i="9"/>
  <c r="R163" i="9"/>
  <c r="R164" i="9"/>
  <c r="R165" i="9"/>
  <c r="R166" i="9"/>
  <c r="R167" i="9"/>
  <c r="R168" i="9"/>
  <c r="R169" i="9"/>
  <c r="R170" i="9"/>
  <c r="R171" i="9"/>
  <c r="R172" i="9"/>
  <c r="R173" i="9"/>
  <c r="R174" i="9"/>
  <c r="R175" i="9"/>
  <c r="R176" i="9"/>
  <c r="R177" i="9"/>
  <c r="R178" i="9"/>
  <c r="R179" i="9"/>
  <c r="R180" i="9"/>
  <c r="R181" i="9"/>
  <c r="R182" i="9"/>
  <c r="R183" i="9"/>
  <c r="R184" i="9"/>
  <c r="R185" i="9"/>
  <c r="R186" i="9"/>
  <c r="R187" i="9"/>
  <c r="R188" i="9"/>
  <c r="R189" i="9"/>
  <c r="R190" i="9"/>
  <c r="R191" i="9"/>
  <c r="R192" i="9"/>
  <c r="R193" i="9"/>
  <c r="R194" i="9"/>
  <c r="R195" i="9"/>
  <c r="R196" i="9"/>
  <c r="R197" i="9"/>
  <c r="R198" i="9"/>
  <c r="R199" i="9"/>
  <c r="R200" i="9"/>
  <c r="R201" i="9"/>
  <c r="R202" i="9"/>
  <c r="R203" i="9"/>
  <c r="R204" i="9"/>
  <c r="R205" i="9"/>
  <c r="R206" i="9"/>
  <c r="R207" i="9"/>
  <c r="R208" i="9"/>
  <c r="R209" i="9"/>
  <c r="R210" i="9"/>
  <c r="R211" i="9"/>
  <c r="R212" i="9"/>
  <c r="R213" i="9"/>
  <c r="R214" i="9"/>
  <c r="R215" i="9"/>
  <c r="R216" i="9"/>
  <c r="R217" i="9"/>
  <c r="R218" i="9"/>
  <c r="R219" i="9"/>
  <c r="R220" i="9"/>
  <c r="R221" i="9"/>
  <c r="R222" i="9"/>
  <c r="R223" i="9"/>
  <c r="R224" i="9"/>
  <c r="R225" i="9"/>
  <c r="R226" i="9"/>
  <c r="R227" i="9"/>
  <c r="R228" i="9"/>
  <c r="R229" i="9"/>
  <c r="R230" i="9"/>
  <c r="R231" i="9"/>
  <c r="R232" i="9"/>
  <c r="R233" i="9"/>
  <c r="R234" i="9"/>
  <c r="R235" i="9"/>
  <c r="R236" i="9"/>
  <c r="R237" i="9"/>
  <c r="R238" i="9"/>
  <c r="R239" i="9"/>
  <c r="R240" i="9"/>
  <c r="R241" i="9"/>
  <c r="R242" i="9"/>
  <c r="R243" i="9"/>
  <c r="R244" i="9"/>
  <c r="R245" i="9"/>
  <c r="R246" i="9"/>
  <c r="R247" i="9"/>
  <c r="R248" i="9"/>
  <c r="R249" i="9"/>
  <c r="R250" i="9"/>
  <c r="R251" i="9"/>
  <c r="R252" i="9"/>
  <c r="R253" i="9"/>
  <c r="R254" i="9"/>
  <c r="R255" i="9"/>
  <c r="R256" i="9"/>
  <c r="R257" i="9"/>
  <c r="R258" i="9"/>
  <c r="R259" i="9"/>
  <c r="R260" i="9"/>
  <c r="R261" i="9"/>
  <c r="R262" i="9"/>
  <c r="R263" i="9"/>
  <c r="R264" i="9"/>
  <c r="R265" i="9"/>
  <c r="R266" i="9"/>
  <c r="R267" i="9"/>
  <c r="R268" i="9"/>
  <c r="R269" i="9"/>
  <c r="R270" i="9"/>
  <c r="R271" i="9"/>
  <c r="R272" i="9"/>
  <c r="R273" i="9"/>
  <c r="R274" i="9"/>
  <c r="R275" i="9"/>
  <c r="R276" i="9"/>
  <c r="R277" i="9"/>
  <c r="R278" i="9"/>
  <c r="R279" i="9"/>
  <c r="R280" i="9"/>
  <c r="R281" i="9"/>
  <c r="R282" i="9"/>
  <c r="R283" i="9"/>
  <c r="R284" i="9"/>
  <c r="R285" i="9"/>
  <c r="R286" i="9"/>
  <c r="R287" i="9"/>
  <c r="R288" i="9"/>
  <c r="R289" i="9"/>
  <c r="R290" i="9"/>
  <c r="R291" i="9"/>
  <c r="R292" i="9"/>
  <c r="R293" i="9"/>
  <c r="R294" i="9"/>
  <c r="R295" i="9"/>
  <c r="R296" i="9"/>
  <c r="R297" i="9"/>
  <c r="R298" i="9"/>
  <c r="R299" i="9"/>
  <c r="R300" i="9"/>
  <c r="R301" i="9"/>
  <c r="R302" i="9"/>
  <c r="R303" i="9"/>
  <c r="R304" i="9"/>
  <c r="R305" i="9"/>
  <c r="R306" i="9"/>
  <c r="R307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108" i="9"/>
  <c r="P109" i="9"/>
  <c r="P110" i="9"/>
  <c r="P111" i="9"/>
  <c r="P112" i="9"/>
  <c r="P113" i="9"/>
  <c r="P114" i="9"/>
  <c r="P115" i="9"/>
  <c r="P116" i="9"/>
  <c r="P117" i="9"/>
  <c r="P118" i="9"/>
  <c r="P119" i="9"/>
  <c r="P120" i="9"/>
  <c r="P121" i="9"/>
  <c r="P122" i="9"/>
  <c r="P123" i="9"/>
  <c r="P124" i="9"/>
  <c r="P125" i="9"/>
  <c r="P126" i="9"/>
  <c r="P127" i="9"/>
  <c r="P128" i="9"/>
  <c r="P129" i="9"/>
  <c r="P130" i="9"/>
  <c r="P131" i="9"/>
  <c r="P132" i="9"/>
  <c r="P133" i="9"/>
  <c r="P134" i="9"/>
  <c r="P135" i="9"/>
  <c r="P136" i="9"/>
  <c r="P137" i="9"/>
  <c r="P138" i="9"/>
  <c r="P139" i="9"/>
  <c r="P140" i="9"/>
  <c r="P141" i="9"/>
  <c r="P142" i="9"/>
  <c r="P143" i="9"/>
  <c r="P144" i="9"/>
  <c r="P145" i="9"/>
  <c r="P146" i="9"/>
  <c r="P147" i="9"/>
  <c r="P148" i="9"/>
  <c r="P149" i="9"/>
  <c r="P150" i="9"/>
  <c r="P151" i="9"/>
  <c r="P152" i="9"/>
  <c r="P153" i="9"/>
  <c r="P154" i="9"/>
  <c r="P155" i="9"/>
  <c r="P156" i="9"/>
  <c r="P157" i="9"/>
  <c r="P158" i="9"/>
  <c r="P159" i="9"/>
  <c r="P160" i="9"/>
  <c r="P161" i="9"/>
  <c r="P162" i="9"/>
  <c r="P163" i="9"/>
  <c r="P164" i="9"/>
  <c r="P165" i="9"/>
  <c r="P166" i="9"/>
  <c r="P167" i="9"/>
  <c r="P168" i="9"/>
  <c r="P169" i="9"/>
  <c r="P170" i="9"/>
  <c r="P171" i="9"/>
  <c r="P172" i="9"/>
  <c r="P173" i="9"/>
  <c r="P174" i="9"/>
  <c r="P175" i="9"/>
  <c r="P176" i="9"/>
  <c r="P177" i="9"/>
  <c r="P178" i="9"/>
  <c r="P179" i="9"/>
  <c r="P180" i="9"/>
  <c r="P181" i="9"/>
  <c r="P182" i="9"/>
  <c r="P183" i="9"/>
  <c r="P184" i="9"/>
  <c r="P185" i="9"/>
  <c r="P186" i="9"/>
  <c r="P187" i="9"/>
  <c r="P188" i="9"/>
  <c r="P189" i="9"/>
  <c r="P190" i="9"/>
  <c r="P191" i="9"/>
  <c r="P192" i="9"/>
  <c r="P193" i="9"/>
  <c r="P194" i="9"/>
  <c r="P195" i="9"/>
  <c r="P196" i="9"/>
  <c r="P197" i="9"/>
  <c r="P198" i="9"/>
  <c r="P199" i="9"/>
  <c r="P200" i="9"/>
  <c r="P201" i="9"/>
  <c r="P202" i="9"/>
  <c r="P203" i="9"/>
  <c r="P204" i="9"/>
  <c r="P205" i="9"/>
  <c r="P206" i="9"/>
  <c r="P207" i="9"/>
  <c r="P208" i="9"/>
  <c r="P209" i="9"/>
  <c r="P210" i="9"/>
  <c r="P211" i="9"/>
  <c r="P212" i="9"/>
  <c r="P213" i="9"/>
  <c r="P214" i="9"/>
  <c r="P215" i="9"/>
  <c r="P216" i="9"/>
  <c r="P217" i="9"/>
  <c r="P218" i="9"/>
  <c r="P219" i="9"/>
  <c r="P220" i="9"/>
  <c r="P221" i="9"/>
  <c r="P222" i="9"/>
  <c r="P223" i="9"/>
  <c r="P224" i="9"/>
  <c r="P225" i="9"/>
  <c r="P226" i="9"/>
  <c r="P227" i="9"/>
  <c r="P228" i="9"/>
  <c r="P229" i="9"/>
  <c r="P230" i="9"/>
  <c r="P231" i="9"/>
  <c r="P232" i="9"/>
  <c r="P233" i="9"/>
  <c r="P234" i="9"/>
  <c r="P235" i="9"/>
  <c r="P236" i="9"/>
  <c r="P237" i="9"/>
  <c r="P238" i="9"/>
  <c r="P239" i="9"/>
  <c r="P240" i="9"/>
  <c r="P241" i="9"/>
  <c r="P242" i="9"/>
  <c r="P243" i="9"/>
  <c r="P244" i="9"/>
  <c r="P245" i="9"/>
  <c r="P246" i="9"/>
  <c r="P247" i="9"/>
  <c r="P248" i="9"/>
  <c r="P249" i="9"/>
  <c r="P250" i="9"/>
  <c r="P251" i="9"/>
  <c r="P252" i="9"/>
  <c r="P253" i="9"/>
  <c r="P254" i="9"/>
  <c r="P255" i="9"/>
  <c r="P256" i="9"/>
  <c r="P257" i="9"/>
  <c r="P258" i="9"/>
  <c r="P259" i="9"/>
  <c r="P260" i="9"/>
  <c r="P261" i="9"/>
  <c r="P262" i="9"/>
  <c r="P263" i="9"/>
  <c r="P264" i="9"/>
  <c r="P265" i="9"/>
  <c r="P266" i="9"/>
  <c r="P267" i="9"/>
  <c r="P268" i="9"/>
  <c r="P269" i="9"/>
  <c r="P270" i="9"/>
  <c r="P271" i="9"/>
  <c r="P272" i="9"/>
  <c r="P273" i="9"/>
  <c r="P274" i="9"/>
  <c r="P275" i="9"/>
  <c r="P276" i="9"/>
  <c r="P277" i="9"/>
  <c r="P278" i="9"/>
  <c r="P279" i="9"/>
  <c r="P280" i="9"/>
  <c r="P281" i="9"/>
  <c r="P282" i="9"/>
  <c r="P283" i="9"/>
  <c r="P284" i="9"/>
  <c r="P285" i="9"/>
  <c r="P286" i="9"/>
  <c r="P287" i="9"/>
  <c r="P288" i="9"/>
  <c r="P289" i="9"/>
  <c r="P290" i="9"/>
  <c r="P291" i="9"/>
  <c r="P292" i="9"/>
  <c r="P293" i="9"/>
  <c r="P294" i="9"/>
  <c r="P295" i="9"/>
  <c r="P296" i="9"/>
  <c r="P297" i="9"/>
  <c r="P298" i="9"/>
  <c r="P299" i="9"/>
  <c r="P300" i="9"/>
  <c r="P301" i="9"/>
  <c r="P302" i="9"/>
  <c r="P303" i="9"/>
  <c r="P304" i="9"/>
  <c r="P305" i="9"/>
  <c r="P306" i="9"/>
  <c r="P30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24" i="9"/>
  <c r="C225" i="9"/>
  <c r="C226" i="9"/>
  <c r="C227" i="9"/>
  <c r="C228" i="9"/>
  <c r="C229" i="9"/>
  <c r="C230" i="9"/>
  <c r="C231" i="9"/>
  <c r="C232" i="9"/>
  <c r="C233" i="9"/>
  <c r="C234" i="9"/>
  <c r="C235" i="9"/>
  <c r="C236" i="9"/>
  <c r="C237" i="9"/>
  <c r="C238" i="9"/>
  <c r="C239" i="9"/>
  <c r="C240" i="9"/>
  <c r="C241" i="9"/>
  <c r="C242" i="9"/>
  <c r="C243" i="9"/>
  <c r="C244" i="9"/>
  <c r="C245" i="9"/>
  <c r="C246" i="9"/>
  <c r="C247" i="9"/>
  <c r="C248" i="9"/>
  <c r="C249" i="9"/>
  <c r="C250" i="9"/>
  <c r="C251" i="9"/>
  <c r="C252" i="9"/>
  <c r="C253" i="9"/>
  <c r="C254" i="9"/>
  <c r="C255" i="9"/>
  <c r="C256" i="9"/>
  <c r="C257" i="9"/>
  <c r="C258" i="9"/>
  <c r="C259" i="9"/>
  <c r="C260" i="9"/>
  <c r="C261" i="9"/>
  <c r="C262" i="9"/>
  <c r="C263" i="9"/>
  <c r="C264" i="9"/>
  <c r="C265" i="9"/>
  <c r="C266" i="9"/>
  <c r="C267" i="9"/>
  <c r="C268" i="9"/>
  <c r="C269" i="9"/>
  <c r="C270" i="9"/>
  <c r="C271" i="9"/>
  <c r="C272" i="9"/>
  <c r="C273" i="9"/>
  <c r="C274" i="9"/>
  <c r="C275" i="9"/>
  <c r="C276" i="9"/>
  <c r="C277" i="9"/>
  <c r="C278" i="9"/>
  <c r="C279" i="9"/>
  <c r="C280" i="9"/>
  <c r="C281" i="9"/>
  <c r="C282" i="9"/>
  <c r="C283" i="9"/>
  <c r="C284" i="9"/>
  <c r="C285" i="9"/>
  <c r="C286" i="9"/>
  <c r="C287" i="9"/>
  <c r="C288" i="9"/>
  <c r="C289" i="9"/>
  <c r="C290" i="9"/>
  <c r="C291" i="9"/>
  <c r="C292" i="9"/>
  <c r="C293" i="9"/>
  <c r="C294" i="9"/>
  <c r="C295" i="9"/>
  <c r="C296" i="9"/>
  <c r="C297" i="9"/>
  <c r="C298" i="9"/>
  <c r="C299" i="9"/>
  <c r="C300" i="9"/>
  <c r="C301" i="9"/>
  <c r="C302" i="9"/>
  <c r="C303" i="9"/>
  <c r="C304" i="9"/>
  <c r="C305" i="9"/>
  <c r="C306" i="9"/>
  <c r="C307" i="9"/>
  <c r="B14" i="9" l="1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M307" i="9"/>
  <c r="N307" i="9" s="1"/>
  <c r="M306" i="9"/>
  <c r="N306" i="9" s="1"/>
  <c r="M305" i="9"/>
  <c r="N305" i="9" s="1"/>
  <c r="M304" i="9"/>
  <c r="N304" i="9" s="1"/>
  <c r="M303" i="9"/>
  <c r="N303" i="9" s="1"/>
  <c r="M302" i="9"/>
  <c r="N302" i="9" s="1"/>
  <c r="M301" i="9"/>
  <c r="N301" i="9" s="1"/>
  <c r="M300" i="9"/>
  <c r="N300" i="9" s="1"/>
  <c r="M299" i="9"/>
  <c r="N299" i="9" s="1"/>
  <c r="M298" i="9"/>
  <c r="N298" i="9" s="1"/>
  <c r="M297" i="9"/>
  <c r="N297" i="9" s="1"/>
  <c r="M296" i="9"/>
  <c r="N296" i="9" s="1"/>
  <c r="M295" i="9"/>
  <c r="N295" i="9" s="1"/>
  <c r="M294" i="9"/>
  <c r="N294" i="9" s="1"/>
  <c r="M293" i="9"/>
  <c r="N293" i="9" s="1"/>
  <c r="M292" i="9"/>
  <c r="N292" i="9" s="1"/>
  <c r="M291" i="9"/>
  <c r="N291" i="9" s="1"/>
  <c r="M290" i="9"/>
  <c r="N290" i="9" s="1"/>
  <c r="M289" i="9"/>
  <c r="N289" i="9" s="1"/>
  <c r="M288" i="9"/>
  <c r="N288" i="9" s="1"/>
  <c r="M287" i="9"/>
  <c r="N287" i="9" s="1"/>
  <c r="M286" i="9"/>
  <c r="N286" i="9" s="1"/>
  <c r="M285" i="9"/>
  <c r="N285" i="9" s="1"/>
  <c r="M284" i="9"/>
  <c r="N284" i="9" s="1"/>
  <c r="M283" i="9"/>
  <c r="N283" i="9" s="1"/>
  <c r="M282" i="9"/>
  <c r="N282" i="9" s="1"/>
  <c r="M281" i="9"/>
  <c r="N281" i="9" s="1"/>
  <c r="M280" i="9"/>
  <c r="N280" i="9" s="1"/>
  <c r="M279" i="9"/>
  <c r="N279" i="9" s="1"/>
  <c r="M278" i="9"/>
  <c r="N278" i="9" s="1"/>
  <c r="M277" i="9"/>
  <c r="N277" i="9" s="1"/>
  <c r="M276" i="9"/>
  <c r="N276" i="9" s="1"/>
  <c r="M275" i="9"/>
  <c r="N275" i="9" s="1"/>
  <c r="M274" i="9"/>
  <c r="N274" i="9" s="1"/>
  <c r="M273" i="9"/>
  <c r="N273" i="9" s="1"/>
  <c r="M272" i="9"/>
  <c r="N272" i="9" s="1"/>
  <c r="M271" i="9"/>
  <c r="N271" i="9" s="1"/>
  <c r="M270" i="9"/>
  <c r="N270" i="9" s="1"/>
  <c r="M269" i="9"/>
  <c r="N269" i="9" s="1"/>
  <c r="M268" i="9"/>
  <c r="N268" i="9" s="1"/>
  <c r="M267" i="9"/>
  <c r="N267" i="9" s="1"/>
  <c r="M266" i="9"/>
  <c r="N266" i="9" s="1"/>
  <c r="M265" i="9"/>
  <c r="N265" i="9" s="1"/>
  <c r="M264" i="9"/>
  <c r="N264" i="9" s="1"/>
  <c r="M263" i="9"/>
  <c r="N263" i="9" s="1"/>
  <c r="M262" i="9"/>
  <c r="N262" i="9" s="1"/>
  <c r="M261" i="9"/>
  <c r="N261" i="9" s="1"/>
  <c r="M260" i="9"/>
  <c r="N260" i="9" s="1"/>
  <c r="M259" i="9"/>
  <c r="N259" i="9" s="1"/>
  <c r="M258" i="9"/>
  <c r="N258" i="9" s="1"/>
  <c r="M257" i="9"/>
  <c r="N257" i="9" s="1"/>
  <c r="M256" i="9"/>
  <c r="N256" i="9" s="1"/>
  <c r="M255" i="9"/>
  <c r="N255" i="9" s="1"/>
  <c r="M254" i="9"/>
  <c r="N254" i="9" s="1"/>
  <c r="M253" i="9"/>
  <c r="N253" i="9" s="1"/>
  <c r="M252" i="9"/>
  <c r="N252" i="9" s="1"/>
  <c r="M251" i="9"/>
  <c r="N251" i="9" s="1"/>
  <c r="M250" i="9"/>
  <c r="N250" i="9" s="1"/>
  <c r="M249" i="9"/>
  <c r="N249" i="9" s="1"/>
  <c r="M248" i="9"/>
  <c r="N248" i="9" s="1"/>
  <c r="M247" i="9"/>
  <c r="N247" i="9" s="1"/>
  <c r="M246" i="9"/>
  <c r="N246" i="9" s="1"/>
  <c r="M245" i="9"/>
  <c r="N245" i="9" s="1"/>
  <c r="M244" i="9"/>
  <c r="N244" i="9" s="1"/>
  <c r="M243" i="9"/>
  <c r="N243" i="9" s="1"/>
  <c r="M242" i="9"/>
  <c r="N242" i="9" s="1"/>
  <c r="M241" i="9"/>
  <c r="N241" i="9" s="1"/>
  <c r="M240" i="9"/>
  <c r="N240" i="9" s="1"/>
  <c r="M239" i="9"/>
  <c r="N239" i="9" s="1"/>
  <c r="M238" i="9"/>
  <c r="N238" i="9" s="1"/>
  <c r="M237" i="9"/>
  <c r="N237" i="9" s="1"/>
  <c r="M236" i="9"/>
  <c r="N236" i="9" s="1"/>
  <c r="M235" i="9"/>
  <c r="N235" i="9" s="1"/>
  <c r="M234" i="9"/>
  <c r="N234" i="9" s="1"/>
  <c r="M233" i="9"/>
  <c r="N233" i="9" s="1"/>
  <c r="M232" i="9"/>
  <c r="N232" i="9" s="1"/>
  <c r="M231" i="9"/>
  <c r="N231" i="9" s="1"/>
  <c r="M230" i="9"/>
  <c r="N230" i="9" s="1"/>
  <c r="M229" i="9"/>
  <c r="N229" i="9" s="1"/>
  <c r="M228" i="9"/>
  <c r="N228" i="9" s="1"/>
  <c r="M227" i="9"/>
  <c r="N227" i="9" s="1"/>
  <c r="M226" i="9"/>
  <c r="N226" i="9" s="1"/>
  <c r="M225" i="9"/>
  <c r="N225" i="9" s="1"/>
  <c r="M224" i="9"/>
  <c r="N224" i="9" s="1"/>
  <c r="M223" i="9"/>
  <c r="N223" i="9" s="1"/>
  <c r="M222" i="9"/>
  <c r="N222" i="9" s="1"/>
  <c r="M221" i="9"/>
  <c r="N221" i="9" s="1"/>
  <c r="M220" i="9"/>
  <c r="N220" i="9" s="1"/>
  <c r="M219" i="9"/>
  <c r="N219" i="9" s="1"/>
  <c r="M218" i="9"/>
  <c r="N218" i="9" s="1"/>
  <c r="M217" i="9"/>
  <c r="N217" i="9" s="1"/>
  <c r="M216" i="9"/>
  <c r="N216" i="9" s="1"/>
  <c r="M215" i="9"/>
  <c r="N215" i="9" s="1"/>
  <c r="M214" i="9"/>
  <c r="N214" i="9" s="1"/>
  <c r="M213" i="9"/>
  <c r="N213" i="9" s="1"/>
  <c r="M212" i="9"/>
  <c r="N212" i="9" s="1"/>
  <c r="M211" i="9"/>
  <c r="N211" i="9" s="1"/>
  <c r="M210" i="9"/>
  <c r="N210" i="9" s="1"/>
  <c r="M209" i="9"/>
  <c r="N209" i="9" s="1"/>
  <c r="M208" i="9"/>
  <c r="N208" i="9" s="1"/>
  <c r="M207" i="9"/>
  <c r="N207" i="9" s="1"/>
  <c r="M206" i="9"/>
  <c r="N206" i="9" s="1"/>
  <c r="M205" i="9"/>
  <c r="N205" i="9" s="1"/>
  <c r="M204" i="9"/>
  <c r="N204" i="9" s="1"/>
  <c r="M203" i="9"/>
  <c r="N203" i="9" s="1"/>
  <c r="M202" i="9"/>
  <c r="N202" i="9" s="1"/>
  <c r="M201" i="9"/>
  <c r="N201" i="9" s="1"/>
  <c r="M200" i="9"/>
  <c r="N200" i="9" s="1"/>
  <c r="M199" i="9"/>
  <c r="N199" i="9" s="1"/>
  <c r="M198" i="9"/>
  <c r="N198" i="9" s="1"/>
  <c r="M197" i="9"/>
  <c r="N197" i="9" s="1"/>
  <c r="M196" i="9"/>
  <c r="N196" i="9" s="1"/>
  <c r="M195" i="9"/>
  <c r="N195" i="9" s="1"/>
  <c r="M194" i="9"/>
  <c r="N194" i="9" s="1"/>
  <c r="M193" i="9"/>
  <c r="N193" i="9" s="1"/>
  <c r="M192" i="9"/>
  <c r="N192" i="9" s="1"/>
  <c r="M191" i="9"/>
  <c r="N191" i="9" s="1"/>
  <c r="M190" i="9"/>
  <c r="N190" i="9" s="1"/>
  <c r="M189" i="9"/>
  <c r="N189" i="9" s="1"/>
  <c r="M188" i="9"/>
  <c r="N188" i="9" s="1"/>
  <c r="M187" i="9"/>
  <c r="N187" i="9" s="1"/>
  <c r="M186" i="9"/>
  <c r="N186" i="9" s="1"/>
  <c r="M185" i="9"/>
  <c r="N185" i="9" s="1"/>
  <c r="M184" i="9"/>
  <c r="N184" i="9" s="1"/>
  <c r="M183" i="9"/>
  <c r="N183" i="9" s="1"/>
  <c r="M182" i="9"/>
  <c r="N182" i="9" s="1"/>
  <c r="M181" i="9"/>
  <c r="N181" i="9" s="1"/>
  <c r="M180" i="9"/>
  <c r="N180" i="9" s="1"/>
  <c r="M179" i="9"/>
  <c r="N179" i="9" s="1"/>
  <c r="M178" i="9"/>
  <c r="N178" i="9" s="1"/>
  <c r="M177" i="9"/>
  <c r="N177" i="9" s="1"/>
  <c r="M176" i="9"/>
  <c r="N176" i="9" s="1"/>
  <c r="M175" i="9"/>
  <c r="N175" i="9" s="1"/>
  <c r="M174" i="9"/>
  <c r="N174" i="9" s="1"/>
  <c r="M173" i="9"/>
  <c r="N173" i="9" s="1"/>
  <c r="M172" i="9"/>
  <c r="N172" i="9" s="1"/>
  <c r="M171" i="9"/>
  <c r="N171" i="9" s="1"/>
  <c r="M170" i="9"/>
  <c r="N170" i="9" s="1"/>
  <c r="M169" i="9"/>
  <c r="N169" i="9" s="1"/>
  <c r="M168" i="9"/>
  <c r="N168" i="9" s="1"/>
  <c r="M167" i="9"/>
  <c r="N167" i="9" s="1"/>
  <c r="M166" i="9"/>
  <c r="N166" i="9" s="1"/>
  <c r="M165" i="9"/>
  <c r="N165" i="9" s="1"/>
  <c r="M164" i="9"/>
  <c r="N164" i="9" s="1"/>
  <c r="M163" i="9"/>
  <c r="N163" i="9" s="1"/>
  <c r="M162" i="9"/>
  <c r="N162" i="9" s="1"/>
  <c r="M161" i="9"/>
  <c r="N161" i="9" s="1"/>
  <c r="M160" i="9"/>
  <c r="N160" i="9" s="1"/>
  <c r="M159" i="9"/>
  <c r="N159" i="9" s="1"/>
  <c r="M158" i="9"/>
  <c r="N158" i="9" s="1"/>
  <c r="M157" i="9"/>
  <c r="N157" i="9" s="1"/>
  <c r="M156" i="9"/>
  <c r="N156" i="9" s="1"/>
  <c r="M155" i="9"/>
  <c r="N155" i="9" s="1"/>
  <c r="M154" i="9"/>
  <c r="N154" i="9" s="1"/>
  <c r="M153" i="9"/>
  <c r="N153" i="9" s="1"/>
  <c r="M152" i="9"/>
  <c r="N152" i="9" s="1"/>
  <c r="M151" i="9"/>
  <c r="N151" i="9" s="1"/>
  <c r="M150" i="9"/>
  <c r="N150" i="9" s="1"/>
  <c r="M149" i="9"/>
  <c r="N149" i="9" s="1"/>
  <c r="M148" i="9"/>
  <c r="N148" i="9" s="1"/>
  <c r="M147" i="9"/>
  <c r="N147" i="9" s="1"/>
  <c r="M146" i="9"/>
  <c r="N146" i="9" s="1"/>
  <c r="M145" i="9"/>
  <c r="N145" i="9" s="1"/>
  <c r="M144" i="9"/>
  <c r="N144" i="9" s="1"/>
  <c r="M143" i="9"/>
  <c r="N143" i="9" s="1"/>
  <c r="M142" i="9"/>
  <c r="N142" i="9" s="1"/>
  <c r="M141" i="9"/>
  <c r="N141" i="9" s="1"/>
  <c r="M140" i="9"/>
  <c r="N140" i="9" s="1"/>
  <c r="M139" i="9"/>
  <c r="N139" i="9" s="1"/>
  <c r="M138" i="9"/>
  <c r="N138" i="9" s="1"/>
  <c r="M137" i="9"/>
  <c r="N137" i="9" s="1"/>
  <c r="M136" i="9"/>
  <c r="N136" i="9" s="1"/>
  <c r="M135" i="9"/>
  <c r="N135" i="9" s="1"/>
  <c r="M134" i="9"/>
  <c r="N134" i="9" s="1"/>
  <c r="M133" i="9"/>
  <c r="N133" i="9" s="1"/>
  <c r="M132" i="9"/>
  <c r="N132" i="9" s="1"/>
  <c r="M131" i="9"/>
  <c r="N131" i="9" s="1"/>
  <c r="M130" i="9"/>
  <c r="N130" i="9" s="1"/>
  <c r="M129" i="9"/>
  <c r="N129" i="9" s="1"/>
  <c r="M128" i="9"/>
  <c r="N128" i="9" s="1"/>
  <c r="M127" i="9"/>
  <c r="N127" i="9" s="1"/>
  <c r="M126" i="9"/>
  <c r="N126" i="9" s="1"/>
  <c r="M125" i="9"/>
  <c r="N125" i="9" s="1"/>
  <c r="M124" i="9"/>
  <c r="N124" i="9" s="1"/>
  <c r="M123" i="9"/>
  <c r="N123" i="9" s="1"/>
  <c r="M122" i="9"/>
  <c r="N122" i="9" s="1"/>
  <c r="M121" i="9"/>
  <c r="N121" i="9" s="1"/>
  <c r="M120" i="9"/>
  <c r="N120" i="9" s="1"/>
  <c r="M119" i="9"/>
  <c r="N119" i="9" s="1"/>
  <c r="M118" i="9"/>
  <c r="N118" i="9" s="1"/>
  <c r="M117" i="9"/>
  <c r="N117" i="9" s="1"/>
  <c r="M116" i="9"/>
  <c r="N116" i="9" s="1"/>
  <c r="M115" i="9"/>
  <c r="N115" i="9" s="1"/>
  <c r="M114" i="9"/>
  <c r="N114" i="9" s="1"/>
  <c r="M113" i="9"/>
  <c r="N113" i="9" s="1"/>
  <c r="M112" i="9"/>
  <c r="N112" i="9" s="1"/>
  <c r="M111" i="9"/>
  <c r="N111" i="9" s="1"/>
  <c r="M110" i="9"/>
  <c r="N110" i="9" s="1"/>
  <c r="M109" i="9"/>
  <c r="N109" i="9" s="1"/>
  <c r="M108" i="9"/>
  <c r="N108" i="9" s="1"/>
  <c r="M107" i="9"/>
  <c r="N107" i="9" s="1"/>
  <c r="M106" i="9"/>
  <c r="N106" i="9" s="1"/>
  <c r="M105" i="9"/>
  <c r="N105" i="9" s="1"/>
  <c r="M104" i="9"/>
  <c r="N104" i="9" s="1"/>
  <c r="M103" i="9"/>
  <c r="N103" i="9" s="1"/>
  <c r="M102" i="9"/>
  <c r="N102" i="9" s="1"/>
  <c r="M101" i="9"/>
  <c r="N101" i="9" s="1"/>
  <c r="M100" i="9"/>
  <c r="N100" i="9" s="1"/>
  <c r="M99" i="9"/>
  <c r="N99" i="9" s="1"/>
  <c r="M98" i="9"/>
  <c r="N98" i="9" s="1"/>
  <c r="M97" i="9"/>
  <c r="N97" i="9" s="1"/>
  <c r="M96" i="9"/>
  <c r="N96" i="9" s="1"/>
  <c r="M95" i="9"/>
  <c r="N95" i="9" s="1"/>
  <c r="M94" i="9"/>
  <c r="N94" i="9" s="1"/>
  <c r="M93" i="9"/>
  <c r="N93" i="9" s="1"/>
  <c r="M92" i="9"/>
  <c r="N92" i="9" s="1"/>
  <c r="M91" i="9"/>
  <c r="N91" i="9" s="1"/>
  <c r="M90" i="9"/>
  <c r="N90" i="9" s="1"/>
  <c r="M89" i="9"/>
  <c r="N89" i="9" s="1"/>
  <c r="M88" i="9"/>
  <c r="N88" i="9" s="1"/>
  <c r="M87" i="9"/>
  <c r="N87" i="9" s="1"/>
  <c r="M86" i="9"/>
  <c r="N86" i="9" s="1"/>
  <c r="M85" i="9"/>
  <c r="N85" i="9" s="1"/>
  <c r="M84" i="9"/>
  <c r="N84" i="9" s="1"/>
  <c r="M83" i="9"/>
  <c r="N83" i="9" s="1"/>
  <c r="M82" i="9"/>
  <c r="N82" i="9" s="1"/>
  <c r="M81" i="9"/>
  <c r="N81" i="9" s="1"/>
  <c r="M80" i="9"/>
  <c r="N80" i="9" s="1"/>
  <c r="M79" i="9"/>
  <c r="N79" i="9" s="1"/>
  <c r="M78" i="9"/>
  <c r="N78" i="9" s="1"/>
  <c r="M77" i="9"/>
  <c r="N77" i="9" s="1"/>
  <c r="M76" i="9"/>
  <c r="N76" i="9" s="1"/>
  <c r="M75" i="9"/>
  <c r="N75" i="9" s="1"/>
  <c r="M74" i="9"/>
  <c r="N74" i="9" s="1"/>
  <c r="M73" i="9"/>
  <c r="N73" i="9" s="1"/>
  <c r="M72" i="9"/>
  <c r="N72" i="9" s="1"/>
  <c r="M71" i="9"/>
  <c r="N71" i="9" s="1"/>
  <c r="M70" i="9"/>
  <c r="N70" i="9" s="1"/>
  <c r="M69" i="9"/>
  <c r="N69" i="9" s="1"/>
  <c r="M68" i="9"/>
  <c r="N68" i="9" s="1"/>
  <c r="M67" i="9"/>
  <c r="N67" i="9" s="1"/>
  <c r="M66" i="9"/>
  <c r="N66" i="9" s="1"/>
  <c r="M65" i="9"/>
  <c r="N65" i="9" s="1"/>
  <c r="M64" i="9"/>
  <c r="N64" i="9" s="1"/>
  <c r="M63" i="9"/>
  <c r="N63" i="9" s="1"/>
  <c r="M62" i="9"/>
  <c r="N62" i="9" s="1"/>
  <c r="M61" i="9"/>
  <c r="N61" i="9" s="1"/>
  <c r="M60" i="9"/>
  <c r="N60" i="9" s="1"/>
  <c r="M59" i="9"/>
  <c r="N59" i="9" s="1"/>
  <c r="M58" i="9"/>
  <c r="N58" i="9" s="1"/>
  <c r="M57" i="9"/>
  <c r="N57" i="9" s="1"/>
  <c r="M56" i="9"/>
  <c r="N56" i="9" s="1"/>
  <c r="M55" i="9"/>
  <c r="N55" i="9" s="1"/>
  <c r="M54" i="9"/>
  <c r="N54" i="9" s="1"/>
  <c r="M53" i="9"/>
  <c r="N53" i="9" s="1"/>
  <c r="M52" i="9"/>
  <c r="N52" i="9" s="1"/>
  <c r="M51" i="9"/>
  <c r="N51" i="9" s="1"/>
  <c r="M50" i="9"/>
  <c r="N50" i="9" s="1"/>
  <c r="M49" i="9"/>
  <c r="N49" i="9" s="1"/>
  <c r="M48" i="9"/>
  <c r="N48" i="9" s="1"/>
  <c r="M47" i="9"/>
  <c r="N47" i="9" s="1"/>
  <c r="M46" i="9"/>
  <c r="N46" i="9" s="1"/>
  <c r="M45" i="9"/>
  <c r="N45" i="9" s="1"/>
  <c r="M44" i="9"/>
  <c r="N44" i="9" s="1"/>
  <c r="M43" i="9"/>
  <c r="N43" i="9" s="1"/>
  <c r="M42" i="9"/>
  <c r="N42" i="9" s="1"/>
  <c r="M41" i="9"/>
  <c r="N41" i="9" s="1"/>
  <c r="M40" i="9"/>
  <c r="N40" i="9" s="1"/>
  <c r="M39" i="9"/>
  <c r="N39" i="9" s="1"/>
  <c r="M38" i="9"/>
  <c r="N38" i="9" s="1"/>
  <c r="M37" i="9"/>
  <c r="N37" i="9" s="1"/>
  <c r="M36" i="9"/>
  <c r="N36" i="9" s="1"/>
  <c r="M35" i="9"/>
  <c r="N35" i="9" s="1"/>
  <c r="M34" i="9"/>
  <c r="N34" i="9" s="1"/>
  <c r="M33" i="9"/>
  <c r="N33" i="9" s="1"/>
  <c r="M32" i="9"/>
  <c r="N32" i="9" s="1"/>
  <c r="M31" i="9"/>
  <c r="N31" i="9" s="1"/>
  <c r="M30" i="9"/>
  <c r="N30" i="9" s="1"/>
  <c r="M29" i="9"/>
  <c r="N29" i="9" s="1"/>
  <c r="M28" i="9"/>
  <c r="N28" i="9" s="1"/>
  <c r="M27" i="9"/>
  <c r="N27" i="9" s="1"/>
  <c r="M26" i="9"/>
  <c r="N26" i="9" s="1"/>
  <c r="M25" i="9"/>
  <c r="N25" i="9" s="1"/>
  <c r="M24" i="9"/>
  <c r="N24" i="9" s="1"/>
  <c r="M23" i="9"/>
  <c r="N23" i="9" s="1"/>
  <c r="M22" i="9"/>
  <c r="N22" i="9" s="1"/>
  <c r="M21" i="9"/>
  <c r="N21" i="9" s="1"/>
  <c r="M20" i="9"/>
  <c r="N20" i="9" s="1"/>
  <c r="M19" i="9"/>
  <c r="N19" i="9" s="1"/>
  <c r="M18" i="9"/>
  <c r="N18" i="9" s="1"/>
  <c r="M17" i="9"/>
  <c r="N17" i="9" s="1"/>
  <c r="M16" i="9"/>
  <c r="N16" i="9" s="1"/>
  <c r="M15" i="9"/>
  <c r="AC14" i="9" a="1"/>
  <c r="AC14" i="9" s="1"/>
  <c r="M14" i="9"/>
  <c r="O14" i="9" l="1"/>
  <c r="N14" i="9"/>
  <c r="N15" i="9"/>
  <c r="R15" i="9"/>
  <c r="S15" i="9"/>
  <c r="O17" i="9"/>
  <c r="O184" i="9"/>
  <c r="Z184" i="9" s="1"/>
  <c r="AA184" i="9" s="1"/>
  <c r="O216" i="9"/>
  <c r="Y216" i="9" s="1"/>
  <c r="O27" i="9"/>
  <c r="Z27" i="9" s="1"/>
  <c r="AA27" i="9" s="1"/>
  <c r="O70" i="9"/>
  <c r="Y70" i="9" s="1"/>
  <c r="O102" i="9"/>
  <c r="Y102" i="9" s="1"/>
  <c r="O302" i="9"/>
  <c r="Y302" i="9" s="1"/>
  <c r="O91" i="9"/>
  <c r="Z91" i="9" s="1"/>
  <c r="AA91" i="9" s="1"/>
  <c r="O51" i="9"/>
  <c r="Z51" i="9" s="1"/>
  <c r="AA51" i="9" s="1"/>
  <c r="O78" i="9"/>
  <c r="Z78" i="9" s="1"/>
  <c r="AA78" i="9" s="1"/>
  <c r="O286" i="9"/>
  <c r="Z286" i="9" s="1"/>
  <c r="AA286" i="9" s="1"/>
  <c r="O307" i="9"/>
  <c r="Z307" i="9" s="1"/>
  <c r="AA307" i="9" s="1"/>
  <c r="O149" i="9"/>
  <c r="Z149" i="9" s="1"/>
  <c r="AA149" i="9" s="1"/>
  <c r="O63" i="9"/>
  <c r="Z63" i="9" s="1"/>
  <c r="AA63" i="9" s="1"/>
  <c r="O202" i="9"/>
  <c r="Z202" i="9" s="1"/>
  <c r="AA202" i="9" s="1"/>
  <c r="O151" i="9"/>
  <c r="Y151" i="9" s="1"/>
  <c r="O301" i="9"/>
  <c r="Z301" i="9" s="1"/>
  <c r="AA301" i="9" s="1"/>
  <c r="O140" i="9"/>
  <c r="Y140" i="9" s="1"/>
  <c r="O49" i="9"/>
  <c r="Z49" i="9" s="1"/>
  <c r="AA49" i="9" s="1"/>
  <c r="O172" i="9"/>
  <c r="Z172" i="9" s="1"/>
  <c r="AA172" i="9" s="1"/>
  <c r="O271" i="9"/>
  <c r="Z271" i="9" s="1"/>
  <c r="AA271" i="9" s="1"/>
  <c r="O143" i="9"/>
  <c r="Z143" i="9" s="1"/>
  <c r="AA143" i="9" s="1"/>
  <c r="O75" i="9"/>
  <c r="Z75" i="9" s="1"/>
  <c r="AA75" i="9" s="1"/>
  <c r="O158" i="9"/>
  <c r="Z158" i="9" s="1"/>
  <c r="AA158" i="9" s="1"/>
  <c r="O239" i="9"/>
  <c r="Z239" i="9" s="1"/>
  <c r="AA239" i="9" s="1"/>
  <c r="O240" i="9"/>
  <c r="Z240" i="9" s="1"/>
  <c r="AA240" i="9" s="1"/>
  <c r="O157" i="9"/>
  <c r="Y157" i="9" s="1"/>
  <c r="O37" i="9"/>
  <c r="Y37" i="9" s="1"/>
  <c r="O77" i="9"/>
  <c r="Y77" i="9" s="1"/>
  <c r="O228" i="9"/>
  <c r="Z228" i="9" s="1"/>
  <c r="AA228" i="9" s="1"/>
  <c r="O244" i="9"/>
  <c r="Y244" i="9" s="1"/>
  <c r="O260" i="9"/>
  <c r="Z260" i="9" s="1"/>
  <c r="AA260" i="9" s="1"/>
  <c r="O304" i="9"/>
  <c r="Z304" i="9" s="1"/>
  <c r="AA304" i="9" s="1"/>
  <c r="O34" i="9"/>
  <c r="Z34" i="9" s="1"/>
  <c r="AA34" i="9" s="1"/>
  <c r="O171" i="9"/>
  <c r="Z171" i="9" s="1"/>
  <c r="AA171" i="9" s="1"/>
  <c r="O193" i="9"/>
  <c r="Z193" i="9" s="1"/>
  <c r="AA193" i="9" s="1"/>
  <c r="O190" i="9"/>
  <c r="Z190" i="9" s="1"/>
  <c r="AA190" i="9" s="1"/>
  <c r="O225" i="9"/>
  <c r="Z225" i="9" s="1"/>
  <c r="AA225" i="9" s="1"/>
  <c r="O222" i="9"/>
  <c r="Z222" i="9" s="1"/>
  <c r="AA222" i="9" s="1"/>
  <c r="O43" i="9"/>
  <c r="Z43" i="9" s="1"/>
  <c r="AA43" i="9" s="1"/>
  <c r="O275" i="9"/>
  <c r="Z275" i="9" s="1"/>
  <c r="AA275" i="9" s="1"/>
  <c r="O272" i="9"/>
  <c r="Y272" i="9" s="1"/>
  <c r="O35" i="9"/>
  <c r="Z35" i="9" s="1"/>
  <c r="AA35" i="9" s="1"/>
  <c r="O65" i="9"/>
  <c r="Y65" i="9" s="1"/>
  <c r="O204" i="9"/>
  <c r="Z204" i="9" s="1"/>
  <c r="AA204" i="9" s="1"/>
  <c r="O243" i="9"/>
  <c r="Z243" i="9" s="1"/>
  <c r="AA243" i="9" s="1"/>
  <c r="O227" i="9"/>
  <c r="Z227" i="9" s="1"/>
  <c r="AA227" i="9" s="1"/>
  <c r="O44" i="9"/>
  <c r="Z44" i="9" s="1"/>
  <c r="AA44" i="9" s="1"/>
  <c r="O73" i="9"/>
  <c r="Z73" i="9" s="1"/>
  <c r="AA73" i="9" s="1"/>
  <c r="O174" i="9"/>
  <c r="O215" i="9"/>
  <c r="Y215" i="9" s="1"/>
  <c r="O282" i="9"/>
  <c r="Z282" i="9" s="1"/>
  <c r="AA282" i="9" s="1"/>
  <c r="O45" i="9"/>
  <c r="Y45" i="9" s="1"/>
  <c r="O180" i="9"/>
  <c r="Z180" i="9" s="1"/>
  <c r="AA180" i="9" s="1"/>
  <c r="O259" i="9"/>
  <c r="Z259" i="9" s="1"/>
  <c r="AA259" i="9" s="1"/>
  <c r="O236" i="9"/>
  <c r="Z236" i="9" s="1"/>
  <c r="AA236" i="9" s="1"/>
  <c r="O148" i="9"/>
  <c r="Z148" i="9" s="1"/>
  <c r="AA148" i="9" s="1"/>
  <c r="O186" i="9"/>
  <c r="Z186" i="9" s="1"/>
  <c r="AA186" i="9" s="1"/>
  <c r="O229" i="9"/>
  <c r="Z229" i="9" s="1"/>
  <c r="AA229" i="9" s="1"/>
  <c r="O256" i="9"/>
  <c r="Z256" i="9" s="1"/>
  <c r="AA256" i="9" s="1"/>
  <c r="O270" i="9"/>
  <c r="Z270" i="9" s="1"/>
  <c r="AA270" i="9" s="1"/>
  <c r="O287" i="9"/>
  <c r="Z287" i="9" s="1"/>
  <c r="AA287" i="9" s="1"/>
  <c r="O28" i="9"/>
  <c r="Z28" i="9" s="1"/>
  <c r="AA28" i="9" s="1"/>
  <c r="O142" i="9"/>
  <c r="Z142" i="9" s="1"/>
  <c r="AA142" i="9" s="1"/>
  <c r="O220" i="9"/>
  <c r="Z220" i="9" s="1"/>
  <c r="AA220" i="9" s="1"/>
  <c r="O292" i="9"/>
  <c r="Z292" i="9" s="1"/>
  <c r="AA292" i="9" s="1"/>
  <c r="O25" i="9"/>
  <c r="Z25" i="9" s="1"/>
  <c r="AA25" i="9" s="1"/>
  <c r="O253" i="9"/>
  <c r="Z253" i="9" s="1"/>
  <c r="AA253" i="9" s="1"/>
  <c r="O19" i="9"/>
  <c r="Z19" i="9" s="1"/>
  <c r="AA19" i="9" s="1"/>
  <c r="O47" i="9"/>
  <c r="Z47" i="9" s="1"/>
  <c r="AA47" i="9" s="1"/>
  <c r="O76" i="9"/>
  <c r="Z76" i="9" s="1"/>
  <c r="AA76" i="9" s="1"/>
  <c r="O159" i="9"/>
  <c r="Z159" i="9" s="1"/>
  <c r="AA159" i="9" s="1"/>
  <c r="O197" i="9"/>
  <c r="Z197" i="9" s="1"/>
  <c r="AA197" i="9" s="1"/>
  <c r="O300" i="9"/>
  <c r="Z300" i="9" s="1"/>
  <c r="AA300" i="9" s="1"/>
  <c r="O179" i="9"/>
  <c r="Z179" i="9" s="1"/>
  <c r="AA179" i="9" s="1"/>
  <c r="O182" i="9"/>
  <c r="O191" i="9"/>
  <c r="Z191" i="9" s="1"/>
  <c r="AA191" i="9" s="1"/>
  <c r="O211" i="9"/>
  <c r="AD99" i="9" a="1"/>
  <c r="AD99" i="9" s="1"/>
  <c r="O245" i="9"/>
  <c r="Z245" i="9" s="1"/>
  <c r="AA245" i="9" s="1"/>
  <c r="O285" i="9"/>
  <c r="Z285" i="9" s="1"/>
  <c r="AA285" i="9" s="1"/>
  <c r="O20" i="9"/>
  <c r="O187" i="9"/>
  <c r="O29" i="9"/>
  <c r="Z29" i="9" s="1"/>
  <c r="AA29" i="9" s="1"/>
  <c r="O168" i="9"/>
  <c r="O16" i="9"/>
  <c r="Z16" i="9" s="1"/>
  <c r="AA16" i="9" s="1"/>
  <c r="O53" i="9"/>
  <c r="O62" i="9"/>
  <c r="Z62" i="9" s="1"/>
  <c r="AA62" i="9" s="1"/>
  <c r="O66" i="9"/>
  <c r="O36" i="9"/>
  <c r="O150" i="9"/>
  <c r="Z150" i="9" s="1"/>
  <c r="AA150" i="9" s="1"/>
  <c r="O195" i="9"/>
  <c r="Z195" i="9" s="1"/>
  <c r="AA195" i="9" s="1"/>
  <c r="O198" i="9"/>
  <c r="O50" i="9"/>
  <c r="Z50" i="9" s="1"/>
  <c r="AA50" i="9" s="1"/>
  <c r="O224" i="9"/>
  <c r="Z224" i="9" s="1"/>
  <c r="AA224" i="9" s="1"/>
  <c r="O238" i="9"/>
  <c r="Z238" i="9" s="1"/>
  <c r="AA238" i="9" s="1"/>
  <c r="O255" i="9"/>
  <c r="Z255" i="9" s="1"/>
  <c r="AA255" i="9" s="1"/>
  <c r="O64" i="9"/>
  <c r="Y64" i="9" s="1"/>
  <c r="O176" i="9"/>
  <c r="O269" i="9"/>
  <c r="AD125" i="9" a="1"/>
  <c r="AD125" i="9" s="1"/>
  <c r="O209" i="9"/>
  <c r="O33" i="9"/>
  <c r="Z33" i="9" s="1"/>
  <c r="AA33" i="9" s="1"/>
  <c r="O26" i="9"/>
  <c r="Z26" i="9" s="1"/>
  <c r="AA26" i="9" s="1"/>
  <c r="O48" i="9"/>
  <c r="O52" i="9"/>
  <c r="Z52" i="9" s="1"/>
  <c r="AA52" i="9" s="1"/>
  <c r="O71" i="9"/>
  <c r="Z71" i="9" s="1"/>
  <c r="AA71" i="9" s="1"/>
  <c r="O205" i="9"/>
  <c r="O223" i="9"/>
  <c r="Z223" i="9" s="1"/>
  <c r="AA223" i="9" s="1"/>
  <c r="O241" i="9"/>
  <c r="Z241" i="9" s="1"/>
  <c r="AA241" i="9" s="1"/>
  <c r="O266" i="9"/>
  <c r="Z266" i="9" s="1"/>
  <c r="AA266" i="9" s="1"/>
  <c r="O281" i="9"/>
  <c r="Y281" i="9" s="1"/>
  <c r="O293" i="9"/>
  <c r="Z293" i="9" s="1"/>
  <c r="AA293" i="9" s="1"/>
  <c r="O296" i="9"/>
  <c r="Y296" i="9" s="1"/>
  <c r="AD38" i="9" a="1"/>
  <c r="AD38" i="9" s="1"/>
  <c r="O167" i="9"/>
  <c r="O175" i="9"/>
  <c r="O183" i="9"/>
  <c r="O194" i="9"/>
  <c r="O212" i="9"/>
  <c r="Z212" i="9" s="1"/>
  <c r="AA212" i="9" s="1"/>
  <c r="O219" i="9"/>
  <c r="O226" i="9"/>
  <c r="Z226" i="9" s="1"/>
  <c r="AA226" i="9" s="1"/>
  <c r="O232" i="9"/>
  <c r="Z232" i="9" s="1"/>
  <c r="AA232" i="9" s="1"/>
  <c r="O79" i="9"/>
  <c r="Y79" i="9" s="1"/>
  <c r="O103" i="9"/>
  <c r="O115" i="9"/>
  <c r="Y115" i="9" s="1"/>
  <c r="O201" i="9"/>
  <c r="Z201" i="9" s="1"/>
  <c r="AA201" i="9" s="1"/>
  <c r="O208" i="9"/>
  <c r="Z208" i="9" s="1"/>
  <c r="AA208" i="9" s="1"/>
  <c r="O61" i="9"/>
  <c r="Z61" i="9" s="1"/>
  <c r="AA61" i="9" s="1"/>
  <c r="O278" i="9"/>
  <c r="Z278" i="9" s="1"/>
  <c r="AA278" i="9" s="1"/>
  <c r="O200" i="9"/>
  <c r="O218" i="9"/>
  <c r="Z218" i="9" s="1"/>
  <c r="AA218" i="9" s="1"/>
  <c r="O290" i="9"/>
  <c r="Z290" i="9" s="1"/>
  <c r="AA290" i="9" s="1"/>
  <c r="O170" i="9"/>
  <c r="O189" i="9"/>
  <c r="O207" i="9"/>
  <c r="Z207" i="9" s="1"/>
  <c r="AA207" i="9" s="1"/>
  <c r="O214" i="9"/>
  <c r="O298" i="9"/>
  <c r="Z298" i="9" s="1"/>
  <c r="AA298" i="9" s="1"/>
  <c r="O46" i="9"/>
  <c r="O60" i="9"/>
  <c r="Z60" i="9" s="1"/>
  <c r="AA60" i="9" s="1"/>
  <c r="O163" i="9"/>
  <c r="Z163" i="9" s="1"/>
  <c r="AA163" i="9" s="1"/>
  <c r="O178" i="9"/>
  <c r="Z178" i="9" s="1"/>
  <c r="AA178" i="9" s="1"/>
  <c r="O196" i="9"/>
  <c r="Z196" i="9" s="1"/>
  <c r="AA196" i="9" s="1"/>
  <c r="O203" i="9"/>
  <c r="O274" i="9"/>
  <c r="Z274" i="9" s="1"/>
  <c r="AA274" i="9" s="1"/>
  <c r="O41" i="9"/>
  <c r="Z41" i="9" s="1"/>
  <c r="AA41" i="9" s="1"/>
  <c r="O92" i="9"/>
  <c r="Z92" i="9" s="1"/>
  <c r="AA92" i="9" s="1"/>
  <c r="O135" i="9"/>
  <c r="Z135" i="9" s="1"/>
  <c r="AA135" i="9" s="1"/>
  <c r="O153" i="9"/>
  <c r="Y153" i="9" s="1"/>
  <c r="O173" i="9"/>
  <c r="Z173" i="9" s="1"/>
  <c r="AA173" i="9" s="1"/>
  <c r="O181" i="9"/>
  <c r="O185" i="9"/>
  <c r="Z185" i="9" s="1"/>
  <c r="AA185" i="9" s="1"/>
  <c r="O192" i="9"/>
  <c r="O210" i="9"/>
  <c r="O221" i="9"/>
  <c r="O258" i="9"/>
  <c r="Z258" i="9" s="1"/>
  <c r="AA258" i="9" s="1"/>
  <c r="O54" i="9"/>
  <c r="O72" i="9"/>
  <c r="Z72" i="9" s="1"/>
  <c r="AA72" i="9" s="1"/>
  <c r="O95" i="9"/>
  <c r="Z95" i="9" s="1"/>
  <c r="AA95" i="9" s="1"/>
  <c r="O101" i="9"/>
  <c r="O141" i="9"/>
  <c r="Z141" i="9" s="1"/>
  <c r="AA141" i="9" s="1"/>
  <c r="O169" i="9"/>
  <c r="O199" i="9"/>
  <c r="O237" i="9"/>
  <c r="Z237" i="9" s="1"/>
  <c r="AA237" i="9" s="1"/>
  <c r="O248" i="9"/>
  <c r="Y248" i="9" s="1"/>
  <c r="O254" i="9"/>
  <c r="O273" i="9"/>
  <c r="Z273" i="9" s="1"/>
  <c r="AA273" i="9" s="1"/>
  <c r="O277" i="9"/>
  <c r="Z277" i="9" s="1"/>
  <c r="AA277" i="9" s="1"/>
  <c r="O294" i="9"/>
  <c r="Z294" i="9" s="1"/>
  <c r="AA294" i="9" s="1"/>
  <c r="O297" i="9"/>
  <c r="Z297" i="9" s="1"/>
  <c r="AA297" i="9" s="1"/>
  <c r="O303" i="9"/>
  <c r="Z303" i="9" s="1"/>
  <c r="AA303" i="9" s="1"/>
  <c r="O306" i="9"/>
  <c r="Z306" i="9" s="1"/>
  <c r="AA306" i="9" s="1"/>
  <c r="O21" i="9"/>
  <c r="Z21" i="9" s="1"/>
  <c r="AA21" i="9" s="1"/>
  <c r="O134" i="9"/>
  <c r="O177" i="9"/>
  <c r="O188" i="9"/>
  <c r="O217" i="9"/>
  <c r="Z217" i="9" s="1"/>
  <c r="AA217" i="9" s="1"/>
  <c r="O233" i="9"/>
  <c r="Z233" i="9" s="1"/>
  <c r="AA233" i="9" s="1"/>
  <c r="O242" i="9"/>
  <c r="Y242" i="9" s="1"/>
  <c r="O276" i="9"/>
  <c r="Z276" i="9" s="1"/>
  <c r="AA276" i="9" s="1"/>
  <c r="O279" i="9"/>
  <c r="Z279" i="9" s="1"/>
  <c r="AA279" i="9" s="1"/>
  <c r="O288" i="9"/>
  <c r="Z288" i="9" s="1"/>
  <c r="AA288" i="9" s="1"/>
  <c r="O291" i="9"/>
  <c r="Z291" i="9" s="1"/>
  <c r="AA291" i="9" s="1"/>
  <c r="O93" i="9"/>
  <c r="Y93" i="9" s="1"/>
  <c r="O42" i="9"/>
  <c r="Z42" i="9" s="1"/>
  <c r="AA42" i="9" s="1"/>
  <c r="O68" i="9"/>
  <c r="O147" i="9"/>
  <c r="Z147" i="9" s="1"/>
  <c r="AA147" i="9" s="1"/>
  <c r="O162" i="9"/>
  <c r="O165" i="9"/>
  <c r="Z165" i="9" s="1"/>
  <c r="AA165" i="9" s="1"/>
  <c r="O206" i="9"/>
  <c r="Z206" i="9" s="1"/>
  <c r="AA206" i="9" s="1"/>
  <c r="O213" i="9"/>
  <c r="Z213" i="9" s="1"/>
  <c r="AA213" i="9" s="1"/>
  <c r="AD76" i="9" a="1"/>
  <c r="AD76" i="9" s="1"/>
  <c r="AD14" i="9" a="1"/>
  <c r="AD14" i="9" s="1"/>
  <c r="X224" i="9" s="1"/>
  <c r="AD52" i="9" a="1"/>
  <c r="AD52" i="9" s="1"/>
  <c r="AD53" i="9" a="1"/>
  <c r="AD53" i="9" s="1"/>
  <c r="AD91" i="9" a="1"/>
  <c r="AD91" i="9" s="1"/>
  <c r="AD133" i="9" a="1"/>
  <c r="AD133" i="9" s="1"/>
  <c r="AD30" i="9" a="1"/>
  <c r="AD30" i="9" s="1"/>
  <c r="AD35" i="9" a="1"/>
  <c r="AD35" i="9" s="1"/>
  <c r="AD102" i="9" a="1"/>
  <c r="AD102" i="9" s="1"/>
  <c r="AD98" i="9" a="1"/>
  <c r="AD98" i="9" s="1"/>
  <c r="AD132" i="9" a="1"/>
  <c r="AD132" i="9" s="1"/>
  <c r="AD28" i="9" a="1"/>
  <c r="AD28" i="9" s="1"/>
  <c r="AD36" i="9" a="1"/>
  <c r="AD36" i="9" s="1"/>
  <c r="AD88" i="9" a="1"/>
  <c r="AD88" i="9" s="1"/>
  <c r="O18" i="9"/>
  <c r="AD47" i="9" a="1"/>
  <c r="AD47" i="9" s="1"/>
  <c r="O55" i="9"/>
  <c r="AD167" i="9" a="1"/>
  <c r="AD167" i="9" s="1"/>
  <c r="AD89" i="9" a="1"/>
  <c r="AD89" i="9" s="1"/>
  <c r="AD44" i="9" a="1"/>
  <c r="AD44" i="9" s="1"/>
  <c r="AD45" i="9" a="1"/>
  <c r="AD45" i="9" s="1"/>
  <c r="AD46" i="9" a="1"/>
  <c r="AD46" i="9" s="1"/>
  <c r="AD101" i="9" a="1"/>
  <c r="AD101" i="9" s="1"/>
  <c r="AD90" i="9" a="1"/>
  <c r="AD90" i="9" s="1"/>
  <c r="AD37" i="9" a="1"/>
  <c r="AD37" i="9" s="1"/>
  <c r="AD39" i="9" a="1"/>
  <c r="AD39" i="9" s="1"/>
  <c r="AD67" i="9" a="1"/>
  <c r="AD67" i="9" s="1"/>
  <c r="AD68" i="9" a="1"/>
  <c r="AD68" i="9" s="1"/>
  <c r="AD109" i="9" a="1"/>
  <c r="AD109" i="9" s="1"/>
  <c r="AD110" i="9" a="1"/>
  <c r="AD110" i="9" s="1"/>
  <c r="AD27" i="9" a="1"/>
  <c r="AD27" i="9" s="1"/>
  <c r="AD34" i="9" a="1"/>
  <c r="AD34" i="9" s="1"/>
  <c r="AD19" i="9" a="1"/>
  <c r="AD19" i="9" s="1"/>
  <c r="AD64" i="9" a="1"/>
  <c r="AD64" i="9" s="1"/>
  <c r="AD66" i="9" a="1"/>
  <c r="AD66" i="9" s="1"/>
  <c r="O94" i="9"/>
  <c r="AD100" i="9" a="1"/>
  <c r="AD100" i="9" s="1"/>
  <c r="O154" i="9"/>
  <c r="O164" i="9"/>
  <c r="O261" i="9"/>
  <c r="O264" i="9"/>
  <c r="AD26" i="9" a="1"/>
  <c r="AD26" i="9" s="1"/>
  <c r="AD142" i="9" a="1"/>
  <c r="AD142" i="9" s="1"/>
  <c r="AD29" i="9" a="1"/>
  <c r="AD29" i="9" s="1"/>
  <c r="AD18" i="9" a="1"/>
  <c r="AD18" i="9" s="1"/>
  <c r="AD63" i="9" a="1"/>
  <c r="AD63" i="9" s="1"/>
  <c r="AD108" i="9" a="1"/>
  <c r="AD108" i="9" s="1"/>
  <c r="AD139" i="9" a="1"/>
  <c r="AD139" i="9" s="1"/>
  <c r="AD20" i="9" a="1"/>
  <c r="AD20" i="9" s="1"/>
  <c r="O57" i="9"/>
  <c r="AD62" i="9" a="1"/>
  <c r="AD62" i="9" s="1"/>
  <c r="AD65" i="9" a="1"/>
  <c r="AD65" i="9" s="1"/>
  <c r="O123" i="9"/>
  <c r="O257" i="9"/>
  <c r="AD77" i="9" a="1"/>
  <c r="AD77" i="9" s="1"/>
  <c r="AD54" i="9" a="1"/>
  <c r="AD54" i="9" s="1"/>
  <c r="AD22" i="9" a="1"/>
  <c r="AD22" i="9" s="1"/>
  <c r="O38" i="9"/>
  <c r="AD78" i="9" a="1"/>
  <c r="AD78" i="9" s="1"/>
  <c r="AD83" i="9" a="1"/>
  <c r="AD83" i="9" s="1"/>
  <c r="O100" i="9"/>
  <c r="AD107" i="9" a="1"/>
  <c r="AD107" i="9" s="1"/>
  <c r="O110" i="9"/>
  <c r="AD116" i="9" a="1"/>
  <c r="AD116" i="9" s="1"/>
  <c r="O126" i="9"/>
  <c r="O133" i="9"/>
  <c r="O156" i="9"/>
  <c r="AD74" i="9" a="1"/>
  <c r="AD74" i="9" s="1"/>
  <c r="AD166" i="9" a="1"/>
  <c r="AD166" i="9" s="1"/>
  <c r="AD117" i="9" a="1"/>
  <c r="AD117" i="9" s="1"/>
  <c r="O40" i="9"/>
  <c r="AD55" i="9" a="1"/>
  <c r="AD55" i="9" s="1"/>
  <c r="AD56" i="9" a="1"/>
  <c r="AD56" i="9" s="1"/>
  <c r="AD58" i="9" a="1"/>
  <c r="AD58" i="9" s="1"/>
  <c r="O67" i="9"/>
  <c r="O69" i="9"/>
  <c r="AD72" i="9" a="1"/>
  <c r="AD72" i="9" s="1"/>
  <c r="AD73" i="9" a="1"/>
  <c r="AD73" i="9" s="1"/>
  <c r="AD123" i="9" a="1"/>
  <c r="AD123" i="9" s="1"/>
  <c r="O127" i="9"/>
  <c r="O132" i="9"/>
  <c r="O139" i="9"/>
  <c r="O152" i="9"/>
  <c r="O155" i="9"/>
  <c r="AD86" i="9" a="1"/>
  <c r="AD86" i="9" s="1"/>
  <c r="AD21" i="9" a="1"/>
  <c r="AD21" i="9" s="1"/>
  <c r="AD57" i="9" a="1"/>
  <c r="AD57" i="9" s="1"/>
  <c r="AD79" i="9" a="1"/>
  <c r="AD79" i="9" s="1"/>
  <c r="AD80" i="9" a="1"/>
  <c r="AD80" i="9" s="1"/>
  <c r="AD82" i="9" a="1"/>
  <c r="AD82" i="9" s="1"/>
  <c r="O86" i="9"/>
  <c r="AD106" i="9" a="1"/>
  <c r="AD106" i="9" s="1"/>
  <c r="O109" i="9"/>
  <c r="O111" i="9"/>
  <c r="O246" i="9"/>
  <c r="AD75" i="9" a="1"/>
  <c r="AD75" i="9" s="1"/>
  <c r="AD131" i="9" a="1"/>
  <c r="AD131" i="9" s="1"/>
  <c r="AD15" i="9" a="1"/>
  <c r="AD15" i="9" s="1"/>
  <c r="O31" i="9"/>
  <c r="O32" i="9"/>
  <c r="AD115" i="9" a="1"/>
  <c r="AD115" i="9" s="1"/>
  <c r="O118" i="9"/>
  <c r="O125" i="9"/>
  <c r="AD157" i="9" a="1"/>
  <c r="AD157" i="9" s="1"/>
  <c r="AD158" i="9" a="1"/>
  <c r="AD158" i="9" s="1"/>
  <c r="O230" i="9"/>
  <c r="O250" i="9"/>
  <c r="O262" i="9"/>
  <c r="O265" i="9"/>
  <c r="AD124" i="9" a="1"/>
  <c r="AD124" i="9" s="1"/>
  <c r="AD23" i="9" a="1"/>
  <c r="AD23" i="9" s="1"/>
  <c r="AD81" i="9" a="1"/>
  <c r="AD81" i="9" s="1"/>
  <c r="O85" i="9"/>
  <c r="O99" i="9"/>
  <c r="O108" i="9"/>
  <c r="O22" i="9"/>
  <c r="O59" i="9"/>
  <c r="O84" i="9"/>
  <c r="O119" i="9"/>
  <c r="O124" i="9"/>
  <c r="O131" i="9"/>
  <c r="AD144" i="9" a="1"/>
  <c r="AD144" i="9" s="1"/>
  <c r="AD145" i="9" a="1"/>
  <c r="AD145" i="9" s="1"/>
  <c r="AD160" i="9" a="1"/>
  <c r="AD160" i="9" s="1"/>
  <c r="AD161" i="9" a="1"/>
  <c r="AD161" i="9" s="1"/>
  <c r="O295" i="9"/>
  <c r="AD84" i="9" a="1"/>
  <c r="AD84" i="9" s="1"/>
  <c r="AD31" i="9" a="1"/>
  <c r="AD31" i="9" s="1"/>
  <c r="O23" i="9"/>
  <c r="AD43" i="9" a="1"/>
  <c r="AD43" i="9" s="1"/>
  <c r="O74" i="9"/>
  <c r="O87" i="9"/>
  <c r="AD94" i="9" a="1"/>
  <c r="AD94" i="9" s="1"/>
  <c r="AD114" i="9" a="1"/>
  <c r="AD114" i="9" s="1"/>
  <c r="O117" i="9"/>
  <c r="O234" i="9"/>
  <c r="AD85" i="9" a="1"/>
  <c r="AD85" i="9" s="1"/>
  <c r="AD163" i="9" a="1"/>
  <c r="AD163" i="9" s="1"/>
  <c r="AD156" i="9" a="1"/>
  <c r="AD156" i="9" s="1"/>
  <c r="AD148" i="9" a="1"/>
  <c r="AD148" i="9" s="1"/>
  <c r="AD140" i="9" a="1"/>
  <c r="AD140" i="9" s="1"/>
  <c r="AD165" i="9" a="1"/>
  <c r="AD165" i="9" s="1"/>
  <c r="AD164" i="9" a="1"/>
  <c r="AD164" i="9" s="1"/>
  <c r="AD155" i="9" a="1"/>
  <c r="AD155" i="9" s="1"/>
  <c r="AD147" i="9" a="1"/>
  <c r="AD147" i="9" s="1"/>
  <c r="AD162" i="9" a="1"/>
  <c r="AD162" i="9" s="1"/>
  <c r="AD154" i="9" a="1"/>
  <c r="AD154" i="9" s="1"/>
  <c r="AD146" i="9" a="1"/>
  <c r="AD146" i="9" s="1"/>
  <c r="AD159" i="9" a="1"/>
  <c r="AD159" i="9" s="1"/>
  <c r="AD151" i="9" a="1"/>
  <c r="AD151" i="9" s="1"/>
  <c r="AD143" i="9" a="1"/>
  <c r="AD143" i="9" s="1"/>
  <c r="AD135" i="9" a="1"/>
  <c r="AD135" i="9" s="1"/>
  <c r="AD127" i="9" a="1"/>
  <c r="AD127" i="9" s="1"/>
  <c r="AD119" i="9" a="1"/>
  <c r="AD119" i="9" s="1"/>
  <c r="AD111" i="9" a="1"/>
  <c r="AD111" i="9" s="1"/>
  <c r="AD103" i="9" a="1"/>
  <c r="AD103" i="9" s="1"/>
  <c r="AD95" i="9" a="1"/>
  <c r="AD95" i="9" s="1"/>
  <c r="AD87" i="9" a="1"/>
  <c r="AD87" i="9" s="1"/>
  <c r="AD71" i="9" a="1"/>
  <c r="AD71" i="9" s="1"/>
  <c r="AD61" i="9" a="1"/>
  <c r="AD61" i="9" s="1"/>
  <c r="AD51" i="9" a="1"/>
  <c r="AD51" i="9" s="1"/>
  <c r="AD33" i="9" a="1"/>
  <c r="AD33" i="9" s="1"/>
  <c r="AD17" i="9" a="1"/>
  <c r="AD17" i="9" s="1"/>
  <c r="AD153" i="9" a="1"/>
  <c r="AD153" i="9" s="1"/>
  <c r="AD152" i="9" a="1"/>
  <c r="AD152" i="9" s="1"/>
  <c r="AD50" i="9" a="1"/>
  <c r="AD50" i="9" s="1"/>
  <c r="AD49" i="9" a="1"/>
  <c r="AD49" i="9" s="1"/>
  <c r="AD41" i="9" a="1"/>
  <c r="AD41" i="9" s="1"/>
  <c r="AD25" i="9" a="1"/>
  <c r="AD25" i="9" s="1"/>
  <c r="AD150" i="9" a="1"/>
  <c r="AD150" i="9" s="1"/>
  <c r="AD149" i="9" a="1"/>
  <c r="AD149" i="9" s="1"/>
  <c r="AD70" i="9" a="1"/>
  <c r="AD70" i="9" s="1"/>
  <c r="AD60" i="9" a="1"/>
  <c r="AD60" i="9" s="1"/>
  <c r="AD16" i="9" a="1"/>
  <c r="AD16" i="9" s="1"/>
  <c r="AD48" i="9" a="1"/>
  <c r="AD48" i="9" s="1"/>
  <c r="AD40" i="9" a="1"/>
  <c r="AD40" i="9" s="1"/>
  <c r="AD32" i="9" a="1"/>
  <c r="AD32" i="9" s="1"/>
  <c r="AD24" i="9" a="1"/>
  <c r="AD24" i="9" s="1"/>
  <c r="AD97" i="9" a="1"/>
  <c r="AD97" i="9" s="1"/>
  <c r="AD69" i="9" a="1"/>
  <c r="AD69" i="9" s="1"/>
  <c r="AD59" i="9" a="1"/>
  <c r="AD59" i="9" s="1"/>
  <c r="AD112" i="9" a="1"/>
  <c r="AD112" i="9" s="1"/>
  <c r="AD104" i="9" a="1"/>
  <c r="AD104" i="9" s="1"/>
  <c r="AD137" i="9" a="1"/>
  <c r="AD137" i="9" s="1"/>
  <c r="AD136" i="9" a="1"/>
  <c r="AD136" i="9" s="1"/>
  <c r="AD129" i="9" a="1"/>
  <c r="AD129" i="9" s="1"/>
  <c r="AD128" i="9" a="1"/>
  <c r="AD128" i="9" s="1"/>
  <c r="AD121" i="9" a="1"/>
  <c r="AD121" i="9" s="1"/>
  <c r="AD120" i="9" a="1"/>
  <c r="AD120" i="9" s="1"/>
  <c r="AD113" i="9" a="1"/>
  <c r="AD113" i="9" s="1"/>
  <c r="AD105" i="9" a="1"/>
  <c r="AD105" i="9" s="1"/>
  <c r="AD96" i="9" a="1"/>
  <c r="AD96" i="9" s="1"/>
  <c r="AD138" i="9" a="1"/>
  <c r="AD138" i="9" s="1"/>
  <c r="AD134" i="9" a="1"/>
  <c r="AD134" i="9" s="1"/>
  <c r="AD130" i="9" a="1"/>
  <c r="AD130" i="9" s="1"/>
  <c r="AD126" i="9" a="1"/>
  <c r="AD126" i="9" s="1"/>
  <c r="AD122" i="9" a="1"/>
  <c r="AD122" i="9" s="1"/>
  <c r="AD118" i="9" a="1"/>
  <c r="AD118" i="9" s="1"/>
  <c r="O39" i="9"/>
  <c r="O30" i="9"/>
  <c r="O24" i="9"/>
  <c r="AD42" i="9" a="1"/>
  <c r="AD42" i="9" s="1"/>
  <c r="AD93" i="9" a="1"/>
  <c r="AD93" i="9" s="1"/>
  <c r="O58" i="9"/>
  <c r="O83" i="9"/>
  <c r="AD92" i="9" a="1"/>
  <c r="AD92" i="9" s="1"/>
  <c r="O107" i="9"/>
  <c r="O116" i="9"/>
  <c r="AD141" i="9" a="1"/>
  <c r="AD141" i="9" s="1"/>
  <c r="O166" i="9"/>
  <c r="O249" i="9"/>
  <c r="O280" i="9"/>
  <c r="O160" i="9"/>
  <c r="O161" i="9"/>
  <c r="O263" i="9"/>
  <c r="O247" i="9"/>
  <c r="O299" i="9"/>
  <c r="O146" i="9"/>
  <c r="O231" i="9"/>
  <c r="O283" i="9"/>
  <c r="O56" i="9"/>
  <c r="O80" i="9"/>
  <c r="O144" i="9"/>
  <c r="O145" i="9"/>
  <c r="O267" i="9"/>
  <c r="O81" i="9"/>
  <c r="O82" i="9"/>
  <c r="O251" i="9"/>
  <c r="O284" i="9"/>
  <c r="O90" i="9"/>
  <c r="O98" i="9"/>
  <c r="O106" i="9"/>
  <c r="O114" i="9"/>
  <c r="O122" i="9"/>
  <c r="O130" i="9"/>
  <c r="O138" i="9"/>
  <c r="O235" i="9"/>
  <c r="O268" i="9"/>
  <c r="O305" i="9"/>
  <c r="O88" i="9"/>
  <c r="O89" i="9"/>
  <c r="O96" i="9"/>
  <c r="O97" i="9"/>
  <c r="O104" i="9"/>
  <c r="O105" i="9"/>
  <c r="O112" i="9"/>
  <c r="O113" i="9"/>
  <c r="O120" i="9"/>
  <c r="O121" i="9"/>
  <c r="O128" i="9"/>
  <c r="O129" i="9"/>
  <c r="O136" i="9"/>
  <c r="O137" i="9"/>
  <c r="O252" i="9"/>
  <c r="O289" i="9"/>
  <c r="Y51" i="9" l="1"/>
  <c r="O15" i="9"/>
  <c r="Y184" i="9"/>
  <c r="Z216" i="9"/>
  <c r="AA216" i="9" s="1"/>
  <c r="Y180" i="9"/>
  <c r="Z70" i="9"/>
  <c r="AA70" i="9" s="1"/>
  <c r="Z302" i="9"/>
  <c r="AA302" i="9" s="1"/>
  <c r="Y78" i="9"/>
  <c r="Y306" i="9"/>
  <c r="Y50" i="9"/>
  <c r="Y27" i="9"/>
  <c r="Y286" i="9"/>
  <c r="Z244" i="9"/>
  <c r="AA244" i="9" s="1"/>
  <c r="Y149" i="9"/>
  <c r="Z102" i="9"/>
  <c r="AA102" i="9" s="1"/>
  <c r="Y238" i="9"/>
  <c r="Y91" i="9"/>
  <c r="Y43" i="9"/>
  <c r="Z77" i="9"/>
  <c r="AA77" i="9" s="1"/>
  <c r="Y159" i="9"/>
  <c r="Y307" i="9"/>
  <c r="Z140" i="9"/>
  <c r="AA140" i="9" s="1"/>
  <c r="Y63" i="9"/>
  <c r="Y202" i="9"/>
  <c r="Z272" i="9"/>
  <c r="AA272" i="9" s="1"/>
  <c r="Y279" i="9"/>
  <c r="Y229" i="9"/>
  <c r="Z151" i="9"/>
  <c r="AA151" i="9" s="1"/>
  <c r="Y260" i="9"/>
  <c r="Y16" i="9"/>
  <c r="Y228" i="9"/>
  <c r="Y62" i="9"/>
  <c r="Y288" i="9"/>
  <c r="Z153" i="9"/>
  <c r="AA153" i="9" s="1"/>
  <c r="Y172" i="9"/>
  <c r="Y301" i="9"/>
  <c r="Z242" i="9"/>
  <c r="AA242" i="9" s="1"/>
  <c r="Y185" i="9"/>
  <c r="Y33" i="9"/>
  <c r="Y41" i="9"/>
  <c r="Y26" i="9"/>
  <c r="Y298" i="9"/>
  <c r="Y49" i="9"/>
  <c r="Y212" i="9"/>
  <c r="Y271" i="9"/>
  <c r="Z248" i="9"/>
  <c r="AA248" i="9" s="1"/>
  <c r="Y232" i="9"/>
  <c r="Y173" i="9"/>
  <c r="Y294" i="9"/>
  <c r="Y42" i="9"/>
  <c r="Y273" i="9"/>
  <c r="Z45" i="9"/>
  <c r="AA45" i="9" s="1"/>
  <c r="Y225" i="9"/>
  <c r="Y277" i="9"/>
  <c r="Y227" i="9"/>
  <c r="Z157" i="9"/>
  <c r="AA157" i="9" s="1"/>
  <c r="Y240" i="9"/>
  <c r="Y253" i="9"/>
  <c r="Y282" i="9"/>
  <c r="Y75" i="9"/>
  <c r="Y158" i="9"/>
  <c r="Y19" i="9"/>
  <c r="Y255" i="9"/>
  <c r="Y222" i="9"/>
  <c r="Y25" i="9"/>
  <c r="Y292" i="9"/>
  <c r="Y47" i="9"/>
  <c r="Y239" i="9"/>
  <c r="Z215" i="9"/>
  <c r="AA215" i="9" s="1"/>
  <c r="Y143" i="9"/>
  <c r="Y259" i="9"/>
  <c r="Y171" i="9"/>
  <c r="Y92" i="9"/>
  <c r="Y278" i="9"/>
  <c r="Y236" i="9"/>
  <c r="Y148" i="9"/>
  <c r="Y204" i="9"/>
  <c r="Y35" i="9"/>
  <c r="Y304" i="9"/>
  <c r="Y220" i="9"/>
  <c r="Z37" i="9"/>
  <c r="AA37" i="9" s="1"/>
  <c r="Y285" i="9"/>
  <c r="Y233" i="9"/>
  <c r="Y190" i="9"/>
  <c r="Y245" i="9"/>
  <c r="Y76" i="9"/>
  <c r="Y290" i="9"/>
  <c r="Y276" i="9"/>
  <c r="Y197" i="9"/>
  <c r="Y275" i="9"/>
  <c r="Y135" i="9"/>
  <c r="Y191" i="9"/>
  <c r="Y186" i="9"/>
  <c r="Y34" i="9"/>
  <c r="Y193" i="9"/>
  <c r="Y218" i="9"/>
  <c r="Y73" i="9"/>
  <c r="Z211" i="9"/>
  <c r="AA211" i="9" s="1"/>
  <c r="Y211" i="9"/>
  <c r="Y270" i="9"/>
  <c r="Y150" i="9"/>
  <c r="Y141" i="9"/>
  <c r="Y293" i="9"/>
  <c r="Y287" i="9"/>
  <c r="Y142" i="9"/>
  <c r="Y243" i="9"/>
  <c r="Y217" i="9"/>
  <c r="Y196" i="9"/>
  <c r="Y300" i="9"/>
  <c r="Y95" i="9"/>
  <c r="Y256" i="9"/>
  <c r="Z93" i="9"/>
  <c r="AA93" i="9" s="1"/>
  <c r="Y237" i="9"/>
  <c r="Y71" i="9"/>
  <c r="Y61" i="9"/>
  <c r="Y179" i="9"/>
  <c r="Z65" i="9"/>
  <c r="AA65" i="9" s="1"/>
  <c r="Z296" i="9"/>
  <c r="AA296" i="9" s="1"/>
  <c r="Z182" i="9"/>
  <c r="AA182" i="9" s="1"/>
  <c r="Y182" i="9"/>
  <c r="Y206" i="9"/>
  <c r="Y44" i="9"/>
  <c r="Y163" i="9"/>
  <c r="Y274" i="9"/>
  <c r="Y195" i="9"/>
  <c r="Y28" i="9"/>
  <c r="Y208" i="9"/>
  <c r="Y174" i="9"/>
  <c r="Z174" i="9"/>
  <c r="AA174" i="9" s="1"/>
  <c r="X254" i="9"/>
  <c r="X46" i="9"/>
  <c r="X161" i="9"/>
  <c r="Z162" i="9"/>
  <c r="AA162" i="9" s="1"/>
  <c r="Y162" i="9"/>
  <c r="Z54" i="9"/>
  <c r="AA54" i="9" s="1"/>
  <c r="Y54" i="9"/>
  <c r="Y36" i="9"/>
  <c r="Z36" i="9"/>
  <c r="AA36" i="9" s="1"/>
  <c r="X234" i="9"/>
  <c r="Z187" i="9"/>
  <c r="AA187" i="9" s="1"/>
  <c r="Y187" i="9"/>
  <c r="X250" i="9"/>
  <c r="Z221" i="9"/>
  <c r="AA221" i="9" s="1"/>
  <c r="Y221" i="9"/>
  <c r="Z20" i="9"/>
  <c r="AA20" i="9" s="1"/>
  <c r="Y20" i="9"/>
  <c r="Z281" i="9"/>
  <c r="AA281" i="9" s="1"/>
  <c r="Y178" i="9"/>
  <c r="X222" i="9"/>
  <c r="X118" i="9"/>
  <c r="X199" i="9"/>
  <c r="X294" i="9"/>
  <c r="X101" i="9"/>
  <c r="X266" i="9"/>
  <c r="Y68" i="9"/>
  <c r="Z68" i="9"/>
  <c r="AA68" i="9" s="1"/>
  <c r="Z210" i="9"/>
  <c r="AA210" i="9" s="1"/>
  <c r="Y210" i="9"/>
  <c r="Z46" i="9"/>
  <c r="AA46" i="9" s="1"/>
  <c r="Y46" i="9"/>
  <c r="Z205" i="9"/>
  <c r="AA205" i="9" s="1"/>
  <c r="Y205" i="9"/>
  <c r="X91" i="9"/>
  <c r="X94" i="9"/>
  <c r="X303" i="9"/>
  <c r="X260" i="9"/>
  <c r="Z192" i="9"/>
  <c r="AA192" i="9" s="1"/>
  <c r="Y192" i="9"/>
  <c r="Y134" i="9"/>
  <c r="Z134" i="9"/>
  <c r="AA134" i="9" s="1"/>
  <c r="Z176" i="9"/>
  <c r="AA176" i="9" s="1"/>
  <c r="Y176" i="9"/>
  <c r="X47" i="9"/>
  <c r="X90" i="9"/>
  <c r="Y258" i="9"/>
  <c r="Y147" i="9"/>
  <c r="X115" i="9"/>
  <c r="X276" i="9"/>
  <c r="Y66" i="9"/>
  <c r="Z66" i="9"/>
  <c r="AA66" i="9" s="1"/>
  <c r="X122" i="9"/>
  <c r="X34" i="9"/>
  <c r="X292" i="9"/>
  <c r="Z181" i="9"/>
  <c r="AA181" i="9" s="1"/>
  <c r="Y181" i="9"/>
  <c r="Z219" i="9"/>
  <c r="AA219" i="9" s="1"/>
  <c r="Y219" i="9"/>
  <c r="Z48" i="9"/>
  <c r="AA48" i="9" s="1"/>
  <c r="Y48" i="9"/>
  <c r="Z15" i="9"/>
  <c r="AA15" i="9" s="1"/>
  <c r="X88" i="9"/>
  <c r="X93" i="9"/>
  <c r="X42" i="9"/>
  <c r="X166" i="9"/>
  <c r="Z254" i="9"/>
  <c r="AA254" i="9" s="1"/>
  <c r="Y254" i="9"/>
  <c r="Z189" i="9"/>
  <c r="AA189" i="9" s="1"/>
  <c r="Y189" i="9"/>
  <c r="Z53" i="9"/>
  <c r="AA53" i="9" s="1"/>
  <c r="Y53" i="9"/>
  <c r="X65" i="9"/>
  <c r="X230" i="9"/>
  <c r="Y21" i="9"/>
  <c r="X28" i="9"/>
  <c r="Y291" i="9"/>
  <c r="X95" i="9"/>
  <c r="X286" i="9"/>
  <c r="X290" i="9"/>
  <c r="Y170" i="9"/>
  <c r="Z170" i="9"/>
  <c r="AA170" i="9" s="1"/>
  <c r="Z194" i="9"/>
  <c r="AA194" i="9" s="1"/>
  <c r="Y194" i="9"/>
  <c r="X208" i="9"/>
  <c r="X108" i="9"/>
  <c r="X26" i="9"/>
  <c r="Z214" i="9"/>
  <c r="AA214" i="9" s="1"/>
  <c r="Y214" i="9"/>
  <c r="Y201" i="9"/>
  <c r="Y266" i="9"/>
  <c r="X125" i="9"/>
  <c r="Z115" i="9"/>
  <c r="AA115" i="9" s="1"/>
  <c r="Z64" i="9"/>
  <c r="AA64" i="9" s="1"/>
  <c r="Y213" i="9"/>
  <c r="Y52" i="9"/>
  <c r="X114" i="9"/>
  <c r="X301" i="9"/>
  <c r="X306" i="9"/>
  <c r="Z183" i="9"/>
  <c r="AA183" i="9" s="1"/>
  <c r="Y183" i="9"/>
  <c r="X206" i="9"/>
  <c r="X117" i="9"/>
  <c r="Y297" i="9"/>
  <c r="X251" i="9"/>
  <c r="X27" i="9"/>
  <c r="X167" i="9"/>
  <c r="Z199" i="9"/>
  <c r="AA199" i="9" s="1"/>
  <c r="Y199" i="9"/>
  <c r="Z175" i="9"/>
  <c r="AA175" i="9" s="1"/>
  <c r="Y175" i="9"/>
  <c r="Y29" i="9"/>
  <c r="Y303" i="9"/>
  <c r="Y241" i="9"/>
  <c r="Y72" i="9"/>
  <c r="X141" i="9"/>
  <c r="X43" i="9"/>
  <c r="X225" i="9"/>
  <c r="Y169" i="9"/>
  <c r="Z169" i="9"/>
  <c r="AA169" i="9" s="1"/>
  <c r="Z200" i="9"/>
  <c r="AA200" i="9" s="1"/>
  <c r="Y200" i="9"/>
  <c r="Y167" i="9"/>
  <c r="Z167" i="9"/>
  <c r="AA167" i="9" s="1"/>
  <c r="X140" i="9"/>
  <c r="X48" i="9"/>
  <c r="Y224" i="9"/>
  <c r="Y226" i="9"/>
  <c r="Y165" i="9"/>
  <c r="X203" i="9"/>
  <c r="X29" i="9"/>
  <c r="X235" i="9"/>
  <c r="X76" i="9"/>
  <c r="X288" i="9"/>
  <c r="Z14" i="9"/>
  <c r="AA14" i="9" s="1"/>
  <c r="Z209" i="9"/>
  <c r="AA209" i="9" s="1"/>
  <c r="Y209" i="9"/>
  <c r="X211" i="9"/>
  <c r="X186" i="9"/>
  <c r="X175" i="9"/>
  <c r="X180" i="9"/>
  <c r="Y103" i="9"/>
  <c r="Z103" i="9"/>
  <c r="AA103" i="9" s="1"/>
  <c r="X139" i="9"/>
  <c r="X127" i="9"/>
  <c r="Y223" i="9"/>
  <c r="Z79" i="9"/>
  <c r="AA79" i="9" s="1"/>
  <c r="X188" i="9"/>
  <c r="X263" i="9"/>
  <c r="X232" i="9"/>
  <c r="X304" i="9"/>
  <c r="Z188" i="9"/>
  <c r="AA188" i="9" s="1"/>
  <c r="Y188" i="9"/>
  <c r="Y101" i="9"/>
  <c r="Z101" i="9"/>
  <c r="AA101" i="9" s="1"/>
  <c r="Z198" i="9"/>
  <c r="AA198" i="9" s="1"/>
  <c r="Y198" i="9"/>
  <c r="Y168" i="9"/>
  <c r="Z168" i="9"/>
  <c r="AA168" i="9" s="1"/>
  <c r="Y60" i="9"/>
  <c r="Y207" i="9"/>
  <c r="X21" i="9"/>
  <c r="X182" i="9"/>
  <c r="X268" i="9"/>
  <c r="X239" i="9"/>
  <c r="X165" i="9"/>
  <c r="Z177" i="9"/>
  <c r="AA177" i="9" s="1"/>
  <c r="Y177" i="9"/>
  <c r="Z203" i="9"/>
  <c r="AA203" i="9" s="1"/>
  <c r="Y203" i="9"/>
  <c r="Z269" i="9"/>
  <c r="AA269" i="9" s="1"/>
  <c r="Y269" i="9"/>
  <c r="Z136" i="9"/>
  <c r="AA136" i="9" s="1"/>
  <c r="Y136" i="9"/>
  <c r="Y138" i="9"/>
  <c r="Z138" i="9"/>
  <c r="AA138" i="9" s="1"/>
  <c r="Z283" i="9"/>
  <c r="AA283" i="9" s="1"/>
  <c r="Y283" i="9"/>
  <c r="Y116" i="9"/>
  <c r="Z116" i="9"/>
  <c r="AA116" i="9" s="1"/>
  <c r="Y109" i="9"/>
  <c r="Z109" i="9"/>
  <c r="AA109" i="9" s="1"/>
  <c r="Y139" i="9"/>
  <c r="Z139" i="9"/>
  <c r="AA139" i="9" s="1"/>
  <c r="Y133" i="9"/>
  <c r="Z133" i="9"/>
  <c r="AA133" i="9" s="1"/>
  <c r="Y131" i="9"/>
  <c r="Z131" i="9"/>
  <c r="AA131" i="9" s="1"/>
  <c r="Y132" i="9"/>
  <c r="Z132" i="9"/>
  <c r="AA132" i="9" s="1"/>
  <c r="Z128" i="9"/>
  <c r="AA128" i="9" s="1"/>
  <c r="Y128" i="9"/>
  <c r="Z146" i="9"/>
  <c r="AA146" i="9" s="1"/>
  <c r="Y146" i="9"/>
  <c r="Z94" i="9"/>
  <c r="AA94" i="9" s="1"/>
  <c r="Y94" i="9"/>
  <c r="X30" i="9"/>
  <c r="X147" i="9"/>
  <c r="X112" i="9"/>
  <c r="Z113" i="9"/>
  <c r="AA113" i="9" s="1"/>
  <c r="Y113" i="9"/>
  <c r="Z263" i="9"/>
  <c r="AA263" i="9" s="1"/>
  <c r="Y263" i="9"/>
  <c r="X131" i="9"/>
  <c r="X243" i="9"/>
  <c r="Z22" i="9"/>
  <c r="AA22" i="9" s="1"/>
  <c r="Y22" i="9"/>
  <c r="Z69" i="9"/>
  <c r="AA69" i="9" s="1"/>
  <c r="Y69" i="9"/>
  <c r="X168" i="9"/>
  <c r="X299" i="9"/>
  <c r="X297" i="9"/>
  <c r="X164" i="9"/>
  <c r="Z105" i="9"/>
  <c r="AA105" i="9" s="1"/>
  <c r="Y105" i="9"/>
  <c r="Y67" i="9"/>
  <c r="Z67" i="9"/>
  <c r="AA67" i="9" s="1"/>
  <c r="X55" i="9"/>
  <c r="X133" i="9"/>
  <c r="Y99" i="9"/>
  <c r="Z99" i="9"/>
  <c r="AA99" i="9" s="1"/>
  <c r="Z250" i="9"/>
  <c r="AA250" i="9" s="1"/>
  <c r="Y250" i="9"/>
  <c r="Y38" i="9"/>
  <c r="Z38" i="9"/>
  <c r="AA38" i="9" s="1"/>
  <c r="X198" i="9"/>
  <c r="X210" i="9"/>
  <c r="X170" i="9"/>
  <c r="Z261" i="9"/>
  <c r="AA261" i="9" s="1"/>
  <c r="Y261" i="9"/>
  <c r="X196" i="9"/>
  <c r="X191" i="9"/>
  <c r="X80" i="9"/>
  <c r="X160" i="9"/>
  <c r="X16" i="9"/>
  <c r="X64" i="9"/>
  <c r="X281" i="9"/>
  <c r="X287" i="9"/>
  <c r="X255" i="9"/>
  <c r="X97" i="9"/>
  <c r="X245" i="9"/>
  <c r="X291" i="9"/>
  <c r="X305" i="9"/>
  <c r="Y84" i="9"/>
  <c r="Z84" i="9"/>
  <c r="AA84" i="9" s="1"/>
  <c r="X195" i="9"/>
  <c r="X85" i="9"/>
  <c r="X223" i="9"/>
  <c r="X23" i="9"/>
  <c r="X136" i="9"/>
  <c r="X227" i="9"/>
  <c r="X283" i="9"/>
  <c r="X163" i="9"/>
  <c r="X259" i="9"/>
  <c r="Z284" i="9"/>
  <c r="AA284" i="9" s="1"/>
  <c r="Y284" i="9"/>
  <c r="Z97" i="9"/>
  <c r="AA97" i="9" s="1"/>
  <c r="Y97" i="9"/>
  <c r="Z82" i="9"/>
  <c r="AA82" i="9" s="1"/>
  <c r="Y82" i="9"/>
  <c r="Z160" i="9"/>
  <c r="AA160" i="9" s="1"/>
  <c r="Y160" i="9"/>
  <c r="Z39" i="9"/>
  <c r="AA39" i="9" s="1"/>
  <c r="Y39" i="9"/>
  <c r="Y85" i="9"/>
  <c r="Z85" i="9"/>
  <c r="AA85" i="9" s="1"/>
  <c r="Z230" i="9"/>
  <c r="AA230" i="9" s="1"/>
  <c r="Y230" i="9"/>
  <c r="X24" i="9"/>
  <c r="X181" i="9"/>
  <c r="X31" i="9"/>
  <c r="X155" i="9"/>
  <c r="X217" i="9"/>
  <c r="X20" i="9"/>
  <c r="X87" i="9"/>
  <c r="X214" i="9"/>
  <c r="X83" i="9"/>
  <c r="X279" i="9"/>
  <c r="X44" i="9"/>
  <c r="X102" i="9"/>
  <c r="X50" i="9"/>
  <c r="X302" i="9"/>
  <c r="X270" i="9"/>
  <c r="X105" i="9"/>
  <c r="X261" i="9"/>
  <c r="X307" i="9"/>
  <c r="X142" i="9"/>
  <c r="Z114" i="9"/>
  <c r="AA114" i="9" s="1"/>
  <c r="Y114" i="9"/>
  <c r="Y83" i="9"/>
  <c r="Z83" i="9"/>
  <c r="AA83" i="9" s="1"/>
  <c r="Z87" i="9"/>
  <c r="AA87" i="9" s="1"/>
  <c r="Y87" i="9"/>
  <c r="Z265" i="9"/>
  <c r="AA265" i="9" s="1"/>
  <c r="Y265" i="9"/>
  <c r="X77" i="9"/>
  <c r="X66" i="9"/>
  <c r="X282" i="9"/>
  <c r="Y74" i="9"/>
  <c r="Z74" i="9"/>
  <c r="AA74" i="9" s="1"/>
  <c r="Y59" i="9"/>
  <c r="Z59" i="9"/>
  <c r="AA59" i="9" s="1"/>
  <c r="Z262" i="9"/>
  <c r="AA262" i="9" s="1"/>
  <c r="Y262" i="9"/>
  <c r="X78" i="9"/>
  <c r="X176" i="9"/>
  <c r="X298" i="9"/>
  <c r="X25" i="9"/>
  <c r="X59" i="9"/>
  <c r="X159" i="9"/>
  <c r="X49" i="9"/>
  <c r="X280" i="9"/>
  <c r="X89" i="9"/>
  <c r="X275" i="9"/>
  <c r="Y57" i="9"/>
  <c r="Z57" i="9"/>
  <c r="AA57" i="9" s="1"/>
  <c r="X219" i="9"/>
  <c r="X212" i="9"/>
  <c r="X185" i="9"/>
  <c r="Z18" i="9"/>
  <c r="AA18" i="9" s="1"/>
  <c r="Y18" i="9"/>
  <c r="X68" i="9"/>
  <c r="X187" i="9"/>
  <c r="X82" i="9"/>
  <c r="X57" i="9"/>
  <c r="X58" i="9"/>
  <c r="X103" i="9"/>
  <c r="X61" i="9"/>
  <c r="X18" i="9"/>
  <c r="X285" i="9"/>
  <c r="X113" i="9"/>
  <c r="X277" i="9"/>
  <c r="X149" i="9"/>
  <c r="X150" i="9"/>
  <c r="Z122" i="9"/>
  <c r="AA122" i="9" s="1"/>
  <c r="Y122" i="9"/>
  <c r="Z119" i="9"/>
  <c r="AA119" i="9" s="1"/>
  <c r="Y119" i="9"/>
  <c r="Z110" i="9"/>
  <c r="AA110" i="9" s="1"/>
  <c r="Y110" i="9"/>
  <c r="Z120" i="9"/>
  <c r="AA120" i="9" s="1"/>
  <c r="Y120" i="9"/>
  <c r="Z106" i="9"/>
  <c r="AA106" i="9" s="1"/>
  <c r="Y106" i="9"/>
  <c r="Y58" i="9"/>
  <c r="Z58" i="9"/>
  <c r="AA58" i="9" s="1"/>
  <c r="X119" i="9"/>
  <c r="X73" i="9"/>
  <c r="Y23" i="9"/>
  <c r="Z23" i="9"/>
  <c r="AA23" i="9" s="1"/>
  <c r="Y108" i="9"/>
  <c r="Z108" i="9"/>
  <c r="AA108" i="9" s="1"/>
  <c r="Z81" i="9"/>
  <c r="AA81" i="9" s="1"/>
  <c r="Y81" i="9"/>
  <c r="Z89" i="9"/>
  <c r="AA89" i="9" s="1"/>
  <c r="Y89" i="9"/>
  <c r="Z267" i="9"/>
  <c r="AA267" i="9" s="1"/>
  <c r="Y267" i="9"/>
  <c r="Z234" i="9"/>
  <c r="AA234" i="9" s="1"/>
  <c r="Y234" i="9"/>
  <c r="N2" i="9"/>
  <c r="Z40" i="9"/>
  <c r="AA40" i="9" s="1"/>
  <c r="Y40" i="9"/>
  <c r="X33" i="9"/>
  <c r="X138" i="9"/>
  <c r="X201" i="9"/>
  <c r="X38" i="9"/>
  <c r="X179" i="9"/>
  <c r="X231" i="9"/>
  <c r="X172" i="9"/>
  <c r="X40" i="9"/>
  <c r="X173" i="9"/>
  <c r="X60" i="9"/>
  <c r="X253" i="9"/>
  <c r="X220" i="9"/>
  <c r="X96" i="9"/>
  <c r="X107" i="9"/>
  <c r="X252" i="9"/>
  <c r="X134" i="9"/>
  <c r="X71" i="9"/>
  <c r="X52" i="9"/>
  <c r="X19" i="9"/>
  <c r="X121" i="9"/>
  <c r="X293" i="9"/>
  <c r="X157" i="9"/>
  <c r="X158" i="9"/>
  <c r="Z31" i="9"/>
  <c r="AA31" i="9" s="1"/>
  <c r="Y31" i="9"/>
  <c r="Z86" i="9"/>
  <c r="AA86" i="9" s="1"/>
  <c r="Y86" i="9"/>
  <c r="Z299" i="9"/>
  <c r="AA299" i="9" s="1"/>
  <c r="Y299" i="9"/>
  <c r="X36" i="9"/>
  <c r="X257" i="9"/>
  <c r="Z251" i="9"/>
  <c r="AA251" i="9" s="1"/>
  <c r="Y251" i="9"/>
  <c r="Z161" i="9"/>
  <c r="AA161" i="9" s="1"/>
  <c r="Y161" i="9"/>
  <c r="Z96" i="9"/>
  <c r="AA96" i="9" s="1"/>
  <c r="Y96" i="9"/>
  <c r="Z88" i="9"/>
  <c r="AA88" i="9" s="1"/>
  <c r="Y88" i="9"/>
  <c r="Z145" i="9"/>
  <c r="AA145" i="9" s="1"/>
  <c r="Y145" i="9"/>
  <c r="Z280" i="9"/>
  <c r="AA280" i="9" s="1"/>
  <c r="Y280" i="9"/>
  <c r="Z295" i="9"/>
  <c r="AA295" i="9" s="1"/>
  <c r="Y295" i="9"/>
  <c r="Y125" i="9"/>
  <c r="Z125" i="9"/>
  <c r="AA125" i="9" s="1"/>
  <c r="X190" i="9"/>
  <c r="X192" i="9"/>
  <c r="X174" i="9"/>
  <c r="X86" i="9"/>
  <c r="X246" i="9"/>
  <c r="X110" i="9"/>
  <c r="X41" i="9"/>
  <c r="X193" i="9"/>
  <c r="X146" i="9"/>
  <c r="X116" i="9"/>
  <c r="X104" i="9"/>
  <c r="X278" i="9"/>
  <c r="X151" i="9"/>
  <c r="X62" i="9"/>
  <c r="X35" i="9"/>
  <c r="X129" i="9"/>
  <c r="X148" i="9"/>
  <c r="X226" i="9"/>
  <c r="Y124" i="9"/>
  <c r="Z124" i="9"/>
  <c r="AA124" i="9" s="1"/>
  <c r="Z127" i="9"/>
  <c r="AA127" i="9" s="1"/>
  <c r="Y127" i="9"/>
  <c r="X205" i="9"/>
  <c r="X216" i="9"/>
  <c r="X177" i="9"/>
  <c r="X194" i="9"/>
  <c r="X169" i="9"/>
  <c r="X32" i="9"/>
  <c r="X221" i="9"/>
  <c r="X200" i="9"/>
  <c r="X183" i="9"/>
  <c r="X124" i="9"/>
  <c r="X54" i="9"/>
  <c r="X14" i="9"/>
  <c r="X189" i="9"/>
  <c r="X98" i="9"/>
  <c r="X241" i="9"/>
  <c r="Z98" i="9"/>
  <c r="AA98" i="9" s="1"/>
  <c r="Y98" i="9"/>
  <c r="Y100" i="9"/>
  <c r="Z100" i="9"/>
  <c r="AA100" i="9" s="1"/>
  <c r="X215" i="9"/>
  <c r="X143" i="9"/>
  <c r="X237" i="9"/>
  <c r="X247" i="9"/>
  <c r="X72" i="9"/>
  <c r="X74" i="9"/>
  <c r="Z112" i="9"/>
  <c r="AA112" i="9" s="1"/>
  <c r="Y112" i="9"/>
  <c r="Z90" i="9"/>
  <c r="AA90" i="9" s="1"/>
  <c r="Y90" i="9"/>
  <c r="X184" i="9"/>
  <c r="X111" i="9"/>
  <c r="X67" i="9"/>
  <c r="X144" i="9"/>
  <c r="X300" i="9"/>
  <c r="Y24" i="9"/>
  <c r="Z24" i="9"/>
  <c r="AA24" i="9" s="1"/>
  <c r="Z264" i="9"/>
  <c r="AA264" i="9" s="1"/>
  <c r="Y264" i="9"/>
  <c r="X79" i="9"/>
  <c r="X15" i="9"/>
  <c r="X154" i="9"/>
  <c r="X248" i="9"/>
  <c r="X229" i="9"/>
  <c r="X289" i="9"/>
  <c r="Z104" i="9"/>
  <c r="AA104" i="9" s="1"/>
  <c r="Y104" i="9"/>
  <c r="Y30" i="9"/>
  <c r="Z30" i="9"/>
  <c r="AA30" i="9" s="1"/>
  <c r="Z289" i="9"/>
  <c r="AA289" i="9" s="1"/>
  <c r="Y289" i="9"/>
  <c r="Z305" i="9"/>
  <c r="AA305" i="9" s="1"/>
  <c r="Y305" i="9"/>
  <c r="Z144" i="9"/>
  <c r="AA144" i="9" s="1"/>
  <c r="Y144" i="9"/>
  <c r="Z249" i="9"/>
  <c r="AA249" i="9" s="1"/>
  <c r="Y249" i="9"/>
  <c r="Z118" i="9"/>
  <c r="AA118" i="9" s="1"/>
  <c r="Y118" i="9"/>
  <c r="Z17" i="9"/>
  <c r="AA17" i="9" s="1"/>
  <c r="Y17" i="9"/>
  <c r="X99" i="9"/>
  <c r="X126" i="9"/>
  <c r="X37" i="9"/>
  <c r="X213" i="9"/>
  <c r="X70" i="9"/>
  <c r="X204" i="9"/>
  <c r="X120" i="9"/>
  <c r="X162" i="9"/>
  <c r="X81" i="9"/>
  <c r="X92" i="9"/>
  <c r="X238" i="9"/>
  <c r="X152" i="9"/>
  <c r="X233" i="9"/>
  <c r="X53" i="9"/>
  <c r="X137" i="9"/>
  <c r="X156" i="9"/>
  <c r="X242" i="9"/>
  <c r="X240" i="9"/>
  <c r="Z129" i="9"/>
  <c r="AA129" i="9" s="1"/>
  <c r="Y129" i="9"/>
  <c r="Y130" i="9"/>
  <c r="Z130" i="9"/>
  <c r="AA130" i="9" s="1"/>
  <c r="Z231" i="9"/>
  <c r="AA231" i="9" s="1"/>
  <c r="Y231" i="9"/>
  <c r="Y107" i="9"/>
  <c r="Z107" i="9"/>
  <c r="AA107" i="9" s="1"/>
  <c r="Z121" i="9"/>
  <c r="AA121" i="9" s="1"/>
  <c r="Y121" i="9"/>
  <c r="Z247" i="9"/>
  <c r="AA247" i="9" s="1"/>
  <c r="Y247" i="9"/>
  <c r="X218" i="9"/>
  <c r="X269" i="9"/>
  <c r="X202" i="9"/>
  <c r="X45" i="9"/>
  <c r="X249" i="9"/>
  <c r="X273" i="9"/>
  <c r="X178" i="9"/>
  <c r="Z252" i="9"/>
  <c r="AA252" i="9" s="1"/>
  <c r="Y252" i="9"/>
  <c r="Z268" i="9"/>
  <c r="AA268" i="9" s="1"/>
  <c r="Y268" i="9"/>
  <c r="Y80" i="9"/>
  <c r="Z80" i="9"/>
  <c r="AA80" i="9" s="1"/>
  <c r="Z166" i="9"/>
  <c r="AA166" i="9" s="1"/>
  <c r="Y166" i="9"/>
  <c r="Z246" i="9"/>
  <c r="AA246" i="9" s="1"/>
  <c r="Y246" i="9"/>
  <c r="Z155" i="9"/>
  <c r="AA155" i="9" s="1"/>
  <c r="Y155" i="9"/>
  <c r="Z257" i="9"/>
  <c r="AA257" i="9" s="1"/>
  <c r="Y257" i="9"/>
  <c r="X56" i="9"/>
  <c r="X22" i="9"/>
  <c r="X284" i="9"/>
  <c r="Z164" i="9"/>
  <c r="AA164" i="9" s="1"/>
  <c r="Y164" i="9"/>
  <c r="X39" i="9"/>
  <c r="X132" i="9"/>
  <c r="X209" i="9"/>
  <c r="X236" i="9"/>
  <c r="X106" i="9"/>
  <c r="X128" i="9"/>
  <c r="X17" i="9"/>
  <c r="X265" i="9"/>
  <c r="X264" i="9"/>
  <c r="X63" i="9"/>
  <c r="X145" i="9"/>
  <c r="X228" i="9"/>
  <c r="X258" i="9"/>
  <c r="X256" i="9"/>
  <c r="Y117" i="9"/>
  <c r="Z117" i="9"/>
  <c r="AA117" i="9" s="1"/>
  <c r="Z126" i="9"/>
  <c r="AA126" i="9" s="1"/>
  <c r="Y126" i="9"/>
  <c r="X109" i="9"/>
  <c r="X51" i="9"/>
  <c r="Y123" i="9"/>
  <c r="Z123" i="9"/>
  <c r="AA123" i="9" s="1"/>
  <c r="Y55" i="9"/>
  <c r="Z55" i="9"/>
  <c r="AA55" i="9" s="1"/>
  <c r="X295" i="9"/>
  <c r="X84" i="9"/>
  <c r="X207" i="9"/>
  <c r="Y137" i="9"/>
  <c r="Z137" i="9"/>
  <c r="AA137" i="9" s="1"/>
  <c r="Z235" i="9"/>
  <c r="AA235" i="9" s="1"/>
  <c r="Y235" i="9"/>
  <c r="Y56" i="9"/>
  <c r="Z56" i="9"/>
  <c r="AA56" i="9" s="1"/>
  <c r="Z32" i="9"/>
  <c r="AA32" i="9" s="1"/>
  <c r="Y32" i="9"/>
  <c r="Z111" i="9"/>
  <c r="AA111" i="9" s="1"/>
  <c r="Y111" i="9"/>
  <c r="Z152" i="9"/>
  <c r="AA152" i="9" s="1"/>
  <c r="Y152" i="9"/>
  <c r="Z156" i="9"/>
  <c r="AA156" i="9" s="1"/>
  <c r="Y156" i="9"/>
  <c r="X262" i="9"/>
  <c r="Z154" i="9"/>
  <c r="AA154" i="9" s="1"/>
  <c r="Y154" i="9"/>
  <c r="X171" i="9"/>
  <c r="X100" i="9"/>
  <c r="X69" i="9"/>
  <c r="X197" i="9"/>
  <c r="X267" i="9"/>
  <c r="X123" i="9"/>
  <c r="X135" i="9"/>
  <c r="X130" i="9"/>
  <c r="X296" i="9"/>
  <c r="X271" i="9"/>
  <c r="X75" i="9"/>
  <c r="X153" i="9"/>
  <c r="X244" i="9"/>
  <c r="X274" i="9"/>
  <c r="X272" i="9"/>
  <c r="Y15" i="9" l="1"/>
  <c r="Y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<sst xmlns="http://schemas.openxmlformats.org/spreadsheetml/2006/main" count="118" uniqueCount="94">
  <si>
    <t>Nr</t>
  </si>
  <si>
    <t>Kosten</t>
  </si>
  <si>
    <t>Poule</t>
  </si>
  <si>
    <t>Veteranen</t>
  </si>
  <si>
    <t>Fights Poule Jeugd</t>
  </si>
  <si>
    <t>Fights Poule Junioren</t>
  </si>
  <si>
    <t>Fights Poule Senioren</t>
  </si>
  <si>
    <t>Poule fights Team</t>
  </si>
  <si>
    <t>Poule kata</t>
  </si>
  <si>
    <t>Poule wapen kata</t>
  </si>
  <si>
    <t>Poule team kata</t>
  </si>
  <si>
    <t>Oudste van team</t>
  </si>
  <si>
    <t>Aantal per poule</t>
  </si>
  <si>
    <t>Poule definitief</t>
  </si>
  <si>
    <t>Poule fights</t>
  </si>
  <si>
    <t>Unieke teams</t>
  </si>
  <si>
    <t>jeugd</t>
  </si>
  <si>
    <t>junioren</t>
  </si>
  <si>
    <t>Senioren dames</t>
  </si>
  <si>
    <t>Senioren heren</t>
  </si>
  <si>
    <t>Team fights dames</t>
  </si>
  <si>
    <t>Team fights heren</t>
  </si>
  <si>
    <t>van</t>
  </si>
  <si>
    <t>tot</t>
  </si>
  <si>
    <t>[&lt;25 kg]</t>
  </si>
  <si>
    <t>[&lt;30 kg]</t>
  </si>
  <si>
    <t>[&lt;55 kg]</t>
  </si>
  <si>
    <t>[&lt;60 kg]</t>
  </si>
  <si>
    <t>[&lt;65 kg]</t>
  </si>
  <si>
    <t>[25-30 kg]</t>
  </si>
  <si>
    <t>[30-35 kg]</t>
  </si>
  <si>
    <t>[55-65 kg]</t>
  </si>
  <si>
    <t>[60-65 kg]</t>
  </si>
  <si>
    <t>[65-75 kg]</t>
  </si>
  <si>
    <t>[35-40kg]</t>
  </si>
  <si>
    <t>[65-70 kg]</t>
  </si>
  <si>
    <t>[&gt;75kg]</t>
  </si>
  <si>
    <t>[70-75 kg]</t>
  </si>
  <si>
    <t>[35-40 kg]</t>
  </si>
  <si>
    <t>[40-45 kg]</t>
  </si>
  <si>
    <t>[&gt;75 kg]</t>
  </si>
  <si>
    <t>[75-80 kg]</t>
  </si>
  <si>
    <t>[45-50 kg]</t>
  </si>
  <si>
    <t>[&gt;80kg]</t>
  </si>
  <si>
    <t>[&gt;45 kg]</t>
  </si>
  <si>
    <t>[50-55 kg]</t>
  </si>
  <si>
    <t>[80-90 kg]</t>
  </si>
  <si>
    <t>[55-60 kg]</t>
  </si>
  <si>
    <t>[&gt;90kg]</t>
  </si>
  <si>
    <t>[&gt;65kg]</t>
  </si>
  <si>
    <t>Poules</t>
  </si>
  <si>
    <t>Wat</t>
  </si>
  <si>
    <t>IBF lid</t>
  </si>
  <si>
    <t>Geslacht</t>
  </si>
  <si>
    <t>Kata</t>
  </si>
  <si>
    <t>Kinderen lid</t>
  </si>
  <si>
    <t>M</t>
  </si>
  <si>
    <t>Team kata</t>
  </si>
  <si>
    <t>Kinderen geen lid</t>
  </si>
  <si>
    <t>Volwassenen</t>
  </si>
  <si>
    <t>Fights</t>
  </si>
  <si>
    <t>Team fights</t>
  </si>
  <si>
    <t>Volwassenen geen lid</t>
  </si>
  <si>
    <t>Team lid pp</t>
  </si>
  <si>
    <t>Team geen lid pp</t>
  </si>
  <si>
    <t>Name of gym</t>
  </si>
  <si>
    <t>Address</t>
  </si>
  <si>
    <t>Postal code/City</t>
  </si>
  <si>
    <t>Teacher</t>
  </si>
  <si>
    <t>Phonenumber</t>
  </si>
  <si>
    <t>E-mail address</t>
  </si>
  <si>
    <t>Total costs</t>
  </si>
  <si>
    <t>Please fill in a name for the teams. All members of the same team need to have the same team name. Use differt names for different teams.</t>
  </si>
  <si>
    <t>The poule can change! In some cases we will add poules together.</t>
  </si>
  <si>
    <t>Gym</t>
  </si>
  <si>
    <t>Firstname</t>
  </si>
  <si>
    <t>Lastname</t>
  </si>
  <si>
    <t>Kuy/Dan</t>
  </si>
  <si>
    <t>Date of birth</t>
  </si>
  <si>
    <t>Weight</t>
  </si>
  <si>
    <t>Category (Kata/Fights)</t>
  </si>
  <si>
    <t>Team name</t>
  </si>
  <si>
    <t>IBF member?</t>
  </si>
  <si>
    <t>Age</t>
  </si>
  <si>
    <t>Costs</t>
  </si>
  <si>
    <t>F</t>
  </si>
  <si>
    <t>Yes</t>
  </si>
  <si>
    <t>No</t>
  </si>
  <si>
    <t>Weapon kata</t>
  </si>
  <si>
    <t>Kata Veterans</t>
  </si>
  <si>
    <t>Fights Veterans</t>
  </si>
  <si>
    <t>M/F</t>
  </si>
  <si>
    <t>Matuari Open</t>
  </si>
  <si>
    <t>Almere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</si>
</sst>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rgb="FF333333"/>
      <name val="Tahoma"/>
      <family val="2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4" fontId="0" fillId="0" borderId="0" xfId="0" applyNumberForma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15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14" fontId="4" fillId="0" borderId="0" xfId="0" applyNumberFormat="1" applyFont="1" applyAlignment="1">
      <alignment horizontal="left"/>
    </xf>
    <xf numFmtId="49" fontId="1" fillId="0" borderId="0" xfId="0" applyNumberFormat="1" applyFont="1"/>
    <xf numFmtId="0" fontId="6" fillId="0" borderId="0" xfId="3" applyProtection="1"/>
    <xf numFmtId="0" fontId="7" fillId="0" borderId="0" xfId="0" applyFont="1"/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0" xfId="0" applyAlignment="1">
      <alignment wrapText="1"/>
    </xf>
  </cellXfs>
  <cellStyles count="4">
    <cellStyle name="Hyperlink" xfId="3" builtinId="8"/>
    <cellStyle name="Standaard" xfId="0" builtinId="0"/>
    <cellStyle name="Standaard 2" xfId="1" xr:uid="{CB5EB112-E338-4E51-A20C-43B5891D5967}"/>
    <cellStyle name="Standaard 3" xfId="2" xr:uid="{2E7C4C56-B01F-4F40-9FE3-384CF0D75990}"/>
  </cellStyles>
  <dxfs count="27"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alignment horizontal="center" vertical="bottom" textRotation="0" wrapText="0" indent="0" justifyLastLine="0" shrinkToFit="0" readingOrder="0"/>
      <protection locked="1" hidden="1"/>
    </dxf>
    <dxf>
      <numFmt numFmtId="0" formatCode="General"/>
      <alignment horizontal="center" vertical="bottom" textRotation="0" wrapText="0" indent="0" justifyLastLine="0" shrinkToFit="0" readingOrder="0"/>
      <protection locked="1" hidden="1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protection locked="1" hidden="0"/>
    </dxf>
    <dxf>
      <font>
        <i val="0"/>
        <sz val="10"/>
        <color rgb="FF333333"/>
        <name val="Tahoma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1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numFmt numFmtId="19" formatCode="d/m/yyyy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0" formatCode="General"/>
    </dxf>
    <dxf>
      <numFmt numFmtId="0" formatCode="General"/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398FC0-EBB9-4E32-96BA-A098C1665FDD}" name="TabelInschrijvingen" displayName="TabelInschrijvingen" ref="B13:AA307" totalsRowShown="0" dataDxfId="26">
  <sortState xmlns:xlrd2="http://schemas.microsoft.com/office/spreadsheetml/2017/richdata2" ref="B14:Z307">
    <sortCondition descending="1" ref="Z13:Z307"/>
  </sortState>
  <tableColumns count="26">
    <tableColumn id="1" xr3:uid="{3C7FA7E9-1FAB-439E-AE03-F7FB586ABC34}" name="Nr" dataDxfId="25">
      <calculatedColumnFormula>IFERROR(IF(TabelInschrijvingen[[#This Row],[Firstname]]="","",B13+1),1)</calculatedColumnFormula>
    </tableColumn>
    <tableColumn id="8" xr3:uid="{09876AF5-F2E3-4E16-9BCE-7FC3B1348D98}" name="Gym" dataDxfId="24">
      <calculatedColumnFormula>IF($E$6="","",$E$6)</calculatedColumnFormula>
    </tableColumn>
    <tableColumn id="2" xr3:uid="{D5E806E9-EACF-4E78-BAF9-4499FFAA5335}" name="Firstname" dataDxfId="23"/>
    <tableColumn id="14" xr3:uid="{A0BE6EF3-FEDF-4AA2-87E5-269642B42BD4}" name="Lastname" dataDxfId="22"/>
    <tableColumn id="3" xr3:uid="{F4388497-5549-4A83-ADFD-B9CE309F261F}" name="M/F" dataDxfId="21"/>
    <tableColumn id="5" xr3:uid="{8A30DB87-0023-4FD0-B133-EA622E62ACD1}" name="Kuy/Dan" dataDxfId="20"/>
    <tableColumn id="4" xr3:uid="{9A5C0E82-4189-44FF-98CF-115449DD1F1C}" name="Date of birth" dataDxfId="19"/>
    <tableColumn id="12" xr3:uid="{D19D318C-1D1E-4E51-8B07-1AEA7B9F86BC}" name="Weight" dataDxfId="18"/>
    <tableColumn id="6" xr3:uid="{4E20C8DC-DC9D-42BB-8999-4CBDB548632E}" name="Category (Kata/Fights)" dataDxfId="17"/>
    <tableColumn id="7" xr3:uid="{0664845B-CA85-49FC-9475-345E1B30E23A}" name="Team name" dataDxfId="16"/>
    <tableColumn id="18" xr3:uid="{23B800B6-5FE1-4B2D-8469-531A15A547AC}" name="IBF member?" dataDxfId="15"/>
    <tableColumn id="16" xr3:uid="{68D65A59-938F-4AE4-86C9-AD1D8F6C7AC2}" name="Age" dataDxfId="14">
      <calculatedColumnFormula>IF(H14="","",DATEDIF(H14,$D$3,"y"))</calculatedColumnFormula>
    </tableColumn>
    <tableColumn id="19" xr3:uid="{CCF85BED-6A1D-45CE-9123-4A185E8499C3}" name="Costs" dataDxfId="13">
      <calculatedColumnFormula>IF(M14="","",IF(OR(J14="Team kata",J14="Team fights"),IF(TabelInschrijvingen[[#This Row],[IBF member?]]="Yes",Opties!$E$7,Opties!$E$8),IF(M14&gt;=16,IF(TabelInschrijvingen[[#This Row],[IBF member?]]="Yes",Opties!$E$5,Opties!$E$6),IF(L14="Yes",Opties!$E$3,Opties!$E$4))))</calculatedColumnFormula>
    </tableColumn>
    <tableColumn id="11" xr3:uid="{A606480E-CAB5-4B5B-BA9F-CBD06BC9A762}" name="Poule" dataDxfId="12">
      <calculatedColumnFormula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calculatedColumnFormula>
    </tableColumn>
    <tableColumn id="29" xr3:uid="{6CB45149-6E6A-44F5-B61C-0068D5609D87}" name="Veteranen" dataDxfId="11">
      <calculatedColumnFormula>IF(TabelInschrijvingen[[#This Row],[Category (Kata/Fights)]]="Kata Veterans","Kata Veterans",IF(TabelInschrijvingen[[#This Row],[Category (Kata/Fights)]]="Fights Veterans","Fights Veterans",""))</calculatedColumnFormula>
    </tableColumn>
    <tableColumn id="9" xr3:uid="{607F75E2-8663-4F89-B6B7-82DD9EE1DCC0}" name="Fights Poule Jeugd" dataDxfId="10">
      <calculatedColumnFormula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calculatedColumnFormula>
    </tableColumn>
    <tableColumn id="10" xr3:uid="{C5C0F013-47C5-4515-9BB6-9B57A8E4850D}" name="Fights Poule Junioren" dataDxfId="9">
      <calculatedColumnFormula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calculatedColumnFormula>
    </tableColumn>
    <tableColumn id="13" xr3:uid="{CC378B9B-941C-4230-9477-6BB6D881A068}" name="Fights Poule Senioren" dataDxfId="8">
      <calculatedColumnFormula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calculatedColumnFormula>
    </tableColumn>
    <tableColumn id="23" xr3:uid="{5636A73B-E399-4199-9A6A-51D4BA7B9675}" name="Poule fights Team" dataDxfId="7">
      <calculatedColumnFormula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calculatedColumnFormula>
    </tableColumn>
    <tableColumn id="20" xr3:uid="{3283C37C-75A4-4366-834C-C2051D4C4AEC}" name="Poule kata" dataDxfId="6">
      <calculatedColumnFormula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calculatedColumnFormula>
    </tableColumn>
    <tableColumn id="24" xr3:uid="{491A7900-8BC3-4796-A31A-4BE42B296AF5}" name="Poule wapen kata" dataDxfId="5">
      <calculatedColumnFormula>IF(TabelInschrijvingen[[#This Row],[Category (Kata/Fights)]]="Weapon kata", IF(TabelInschrijvingen[[#This Row],[Age]]&lt;11,"Weapon Kata Youth",IF(TabelInschrijvingen[[#This Row],[Age]]&lt;16,"Weapon Kata Juniors","Weapon Kata Seniors")),"")</calculatedColumnFormula>
    </tableColumn>
    <tableColumn id="27" xr3:uid="{28D58179-57A6-451C-A3A7-1A47150052B5}" name="Poule team kata" dataDxfId="4">
      <calculatedColumnFormula>IF(TabelInschrijvingen[[#This Row],[Category (Kata/Fights)]]="Team kata",IF(TabelInschrijvingen[[#This Row],[Oudste van team]]&lt;11,"Kata Team Youth",IF(TabelInschrijvingen[[#This Row],[Oudste van team]]&lt;16,"Kata Team Juniors","Kata Team Seniors")),"")</calculatedColumnFormula>
    </tableColumn>
    <tableColumn id="28" xr3:uid="{50209ACD-9F32-4061-B0A5-9942B6DADDC7}" name="Oudste van team" dataDxfId="3">
      <calculatedColumnFormula>INDEX(AD:AD,MATCH(TabelInschrijvingen[[#This Row],[Team name]],AC:AC,0),1)</calculatedColumnFormula>
    </tableColumn>
    <tableColumn id="15" xr3:uid="{A18F9986-EBFE-436F-86AD-D1F42725699D}" name="Aantal per poule" dataDxfId="2">
      <calculatedColumnFormula>IF(TabelInschrijvingen[[#This Row],[Poule]]="","",COUNTIF(O:O,TabelInschrijvingen[[#This Row],[Poule definitief]]))</calculatedColumnFormula>
    </tableColumn>
    <tableColumn id="17" xr3:uid="{0D295332-859C-4C55-B6EC-E35D35AF2BF4}" name="Poule definitief" dataDxfId="1">
      <calculatedColumnFormula>TabelInschrijvingen[[#This Row],[Poule]]</calculatedColumnFormula>
    </tableColumn>
    <tableColumn id="21" xr3:uid="{36ECE317-FBC5-4A53-A390-FC822E69FE19}" name="Poule fights" dataDxfId="0">
      <calculatedColumnFormula>IF(AND(LEFT(TabelInschrijvingen[[#This Row],[Poule definitief]],6)="Fights",LEFT(TabelInschrijvingen[[#This Row],[Poule definitief]],11)&lt;&gt;"Fights Team"),1,0)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1000000}" name="Tabel23" displayName="Tabel23" ref="B2:B10" totalsRowShown="0">
  <autoFilter ref="B2:B10" xr:uid="{00000000-0009-0000-0100-000017000000}"/>
  <tableColumns count="1">
    <tableColumn id="1" xr3:uid="{00000000-0010-0000-0100-000001000000}" name="Poul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2000000}" name="Tabel24" displayName="Tabel24" ref="G2:G5" totalsRowShown="0">
  <autoFilter ref="G2:G5" xr:uid="{00000000-0009-0000-0100-000018000000}"/>
  <tableColumns count="1">
    <tableColumn id="1" xr3:uid="{00000000-0010-0000-0200-000001000000}" name="IBF lid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3000000}" name="Tabel25" displayName="Tabel25" ref="I2:I5" totalsRowShown="0">
  <autoFilter ref="I2:I5" xr:uid="{00000000-0009-0000-0100-000019000000}"/>
  <tableColumns count="1">
    <tableColumn id="1" xr3:uid="{00000000-0010-0000-0300-000001000000}" name="Geslach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FEA2-DEB2-488D-BBC6-18520DE1497E}">
  <sheetPr codeName="Blad5">
    <pageSetUpPr fitToPage="1"/>
  </sheetPr>
  <dimension ref="B2:AE313"/>
  <sheetViews>
    <sheetView tabSelected="1" zoomScale="96" zoomScaleNormal="100" workbookViewId="0">
      <selection activeCell="D5" sqref="D5"/>
    </sheetView>
  </sheetViews>
  <sheetFormatPr defaultRowHeight="14.4" x14ac:dyDescent="0.3"/>
  <cols>
    <col min="1" max="1" width="1.88671875" customWidth="1"/>
    <col min="2" max="2" width="10" bestFit="1" customWidth="1"/>
    <col min="3" max="3" width="12.109375" bestFit="1" customWidth="1"/>
    <col min="4" max="4" width="17.88671875" bestFit="1" customWidth="1"/>
    <col min="5" max="5" width="17.88671875" customWidth="1"/>
    <col min="6" max="6" width="4.88671875" bestFit="1" customWidth="1"/>
    <col min="7" max="7" width="13.33203125" bestFit="1" customWidth="1"/>
    <col min="8" max="8" width="14.5546875" style="3" bestFit="1" customWidth="1"/>
    <col min="10" max="10" width="26.109375" bestFit="1" customWidth="1"/>
    <col min="11" max="11" width="34.109375" style="15" customWidth="1"/>
    <col min="12" max="12" width="12.44140625" style="15" bestFit="1" customWidth="1"/>
    <col min="13" max="13" width="9.33203125" style="6" bestFit="1" customWidth="1"/>
    <col min="14" max="14" width="16.33203125" style="1" customWidth="1"/>
    <col min="15" max="15" width="79.33203125" style="1" customWidth="1"/>
    <col min="16" max="16" width="15.6640625" style="14" hidden="1" customWidth="1"/>
    <col min="17" max="17" width="29" style="15" hidden="1" customWidth="1"/>
    <col min="18" max="18" width="28.33203125" style="17" hidden="1" customWidth="1"/>
    <col min="19" max="19" width="31.33203125" style="15" hidden="1" customWidth="1"/>
    <col min="20" max="20" width="16.5546875" style="15" hidden="1" customWidth="1"/>
    <col min="21" max="21" width="19.109375" style="15" hidden="1" customWidth="1"/>
    <col min="22" max="22" width="18.6640625" style="15" hidden="1" customWidth="1"/>
    <col min="23" max="25" width="17.44140625" style="15" hidden="1" customWidth="1"/>
    <col min="26" max="27" width="29" style="15" hidden="1" customWidth="1"/>
    <col min="28" max="28" width="17.44140625" style="15" hidden="1" customWidth="1"/>
    <col min="29" max="29" width="36.44140625" style="15" hidden="1" customWidth="1"/>
    <col min="30" max="30" width="8.88671875" style="15" hidden="1" customWidth="1"/>
    <col min="31" max="31" width="8.88671875" style="15" customWidth="1"/>
  </cols>
  <sheetData>
    <row r="2" spans="2:30" ht="21" x14ac:dyDescent="0.4">
      <c r="D2" s="9" t="s">
        <v>92</v>
      </c>
      <c r="E2" s="9"/>
      <c r="J2" s="2" t="s">
        <v>71</v>
      </c>
      <c r="K2" s="14"/>
      <c r="M2" s="7"/>
      <c r="N2">
        <f>SUM(N14:N307)</f>
        <v>0</v>
      </c>
      <c r="O2"/>
      <c r="P2" s="15"/>
      <c r="R2" s="15"/>
    </row>
    <row r="3" spans="2:30" ht="21" x14ac:dyDescent="0.4">
      <c r="D3" s="10">
        <v>46109</v>
      </c>
      <c r="E3" s="9"/>
      <c r="J3" s="1"/>
      <c r="K3" s="14"/>
      <c r="L3" s="16"/>
      <c r="N3"/>
      <c r="O3"/>
      <c r="P3" s="15"/>
      <c r="R3" s="15"/>
    </row>
    <row r="4" spans="2:30" ht="21" x14ac:dyDescent="0.4">
      <c r="D4" s="9" t="s">
        <v>93</v>
      </c>
      <c r="J4" s="1"/>
      <c r="K4" s="14"/>
      <c r="L4" s="16"/>
      <c r="N4"/>
      <c r="O4"/>
      <c r="P4" s="15"/>
      <c r="R4" s="15"/>
    </row>
    <row r="5" spans="2:30" ht="21" x14ac:dyDescent="0.4">
      <c r="D5" s="9"/>
      <c r="J5" s="1"/>
      <c r="K5" s="14"/>
      <c r="L5" s="16"/>
      <c r="N5"/>
      <c r="O5"/>
      <c r="P5" s="15"/>
      <c r="R5" s="15"/>
    </row>
    <row r="6" spans="2:30" x14ac:dyDescent="0.3">
      <c r="D6" s="2" t="s">
        <v>65</v>
      </c>
      <c r="E6" s="2"/>
      <c r="J6" s="1"/>
      <c r="K6" s="14"/>
      <c r="L6" s="16"/>
      <c r="N6"/>
      <c r="O6"/>
      <c r="P6" s="15"/>
      <c r="R6" s="15"/>
    </row>
    <row r="7" spans="2:30" x14ac:dyDescent="0.3">
      <c r="D7" s="2" t="s">
        <v>66</v>
      </c>
      <c r="E7" s="2"/>
      <c r="J7" s="1"/>
      <c r="K7" s="14"/>
      <c r="L7" s="16"/>
      <c r="N7"/>
      <c r="O7"/>
      <c r="P7" s="15"/>
      <c r="R7" s="15"/>
    </row>
    <row r="8" spans="2:30" x14ac:dyDescent="0.3">
      <c r="D8" s="2" t="s">
        <v>67</v>
      </c>
      <c r="E8" s="2"/>
      <c r="J8" s="1"/>
      <c r="K8" s="14"/>
      <c r="L8" s="16"/>
      <c r="N8"/>
      <c r="O8"/>
      <c r="P8" s="15"/>
      <c r="R8" s="15"/>
    </row>
    <row r="9" spans="2:30" x14ac:dyDescent="0.3">
      <c r="D9" s="2" t="s">
        <v>68</v>
      </c>
      <c r="E9" s="2"/>
      <c r="J9" s="1"/>
      <c r="K9" s="14"/>
      <c r="L9" s="16"/>
      <c r="N9"/>
      <c r="O9"/>
      <c r="P9" s="15"/>
      <c r="R9" s="15"/>
    </row>
    <row r="10" spans="2:30" x14ac:dyDescent="0.3">
      <c r="D10" s="2" t="s">
        <v>69</v>
      </c>
      <c r="E10" s="11"/>
      <c r="J10" s="1"/>
      <c r="K10" s="14"/>
      <c r="L10" s="16"/>
      <c r="N10"/>
      <c r="O10"/>
      <c r="P10" s="15"/>
      <c r="R10" s="15"/>
    </row>
    <row r="11" spans="2:30" x14ac:dyDescent="0.3">
      <c r="D11" s="2" t="s">
        <v>70</v>
      </c>
      <c r="E11" s="12"/>
      <c r="J11" s="1"/>
      <c r="K11" s="14"/>
      <c r="L11" s="16"/>
      <c r="N11"/>
      <c r="O11"/>
      <c r="P11" s="15"/>
      <c r="R11" s="15"/>
    </row>
    <row r="12" spans="2:30" ht="58.8" x14ac:dyDescent="0.4">
      <c r="D12" s="9"/>
      <c r="J12" s="1"/>
      <c r="K12" s="18" t="s">
        <v>72</v>
      </c>
      <c r="L12" s="16"/>
      <c r="N12" s="19"/>
      <c r="O12" s="13" t="s">
        <v>73</v>
      </c>
      <c r="P12" s="15"/>
      <c r="R12" s="15"/>
    </row>
    <row r="13" spans="2:30" ht="30.75" customHeight="1" x14ac:dyDescent="0.3">
      <c r="B13" t="s">
        <v>0</v>
      </c>
      <c r="C13" t="s">
        <v>74</v>
      </c>
      <c r="D13" t="s">
        <v>75</v>
      </c>
      <c r="E13" t="s">
        <v>76</v>
      </c>
      <c r="F13" t="s">
        <v>91</v>
      </c>
      <c r="G13" t="s">
        <v>77</v>
      </c>
      <c r="H13" t="s">
        <v>78</v>
      </c>
      <c r="I13" t="s">
        <v>79</v>
      </c>
      <c r="J13" t="s">
        <v>80</v>
      </c>
      <c r="K13" s="15" t="s">
        <v>81</v>
      </c>
      <c r="L13" s="15" t="s">
        <v>82</v>
      </c>
      <c r="M13" t="s">
        <v>83</v>
      </c>
      <c r="N13" t="s">
        <v>84</v>
      </c>
      <c r="O13" t="s">
        <v>2</v>
      </c>
      <c r="P13" s="15" t="s">
        <v>3</v>
      </c>
      <c r="Q13" s="15" t="s">
        <v>4</v>
      </c>
      <c r="R13" s="15" t="s">
        <v>5</v>
      </c>
      <c r="S13" s="15" t="s">
        <v>6</v>
      </c>
      <c r="T13" s="15" t="s">
        <v>7</v>
      </c>
      <c r="U13" s="15" t="s">
        <v>8</v>
      </c>
      <c r="V13" s="15" t="s">
        <v>9</v>
      </c>
      <c r="W13" s="15" t="s">
        <v>10</v>
      </c>
      <c r="X13" s="15" t="s">
        <v>11</v>
      </c>
      <c r="Y13" s="15" t="s">
        <v>12</v>
      </c>
      <c r="Z13" s="15" t="s">
        <v>13</v>
      </c>
      <c r="AA13" s="15" t="s">
        <v>14</v>
      </c>
      <c r="AC13" s="15" t="s">
        <v>15</v>
      </c>
    </row>
    <row r="14" spans="2:30" x14ac:dyDescent="0.3">
      <c r="B14" t="str">
        <f>IFERROR(IF(TabelInschrijvingen[[#This Row],[Firstname]]="","",B13+1),1)</f>
        <v/>
      </c>
      <c r="C14" t="str">
        <f t="shared" ref="C14:C77" si="0">IF($E$6="","",$E$6)</f>
        <v/>
      </c>
      <c r="J14" s="1"/>
      <c r="K14" s="14"/>
      <c r="L14" s="14"/>
      <c r="M14" s="8" t="str">
        <f t="shared" ref="M14:M77" si="1">IF(H14="","",DATEDIF(H14,$D$3,"y"))</f>
        <v/>
      </c>
      <c r="N14" t="str">
        <f>IF(M14="","",IF(OR(J14="Team kata",J14="Team fights"),IF(TabelInschrijvingen[[#This Row],[IBF member?]]="Yes",Opties!$E$7,Opties!$E$8),IF(M14&gt;=16,IF(TabelInschrijvingen[[#This Row],[IBF member?]]="Yes",Opties!$E$5,Opties!$E$6),IF(L14="Yes",Opties!$E$3,Opties!$E$4))))</f>
        <v/>
      </c>
      <c r="O1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" s="14" t="str">
        <f>IF(TabelInschrijvingen[[#This Row],[Category (Kata/Fights)]]="Kata Veterans","Kata Veterans",IF(TabelInschrijvingen[[#This Row],[Category (Kata/Fights)]]="Fights Veterans","Fights Veterans",""))</f>
        <v/>
      </c>
      <c r="Q1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" s="15">
        <f>INDEX(AD:AD,MATCH(TabelInschrijvingen[[#This Row],[Team name]],AC:AC,0),1)</f>
        <v>0</v>
      </c>
      <c r="Y14" s="15" t="str">
        <f>IF(TabelInschrijvingen[[#This Row],[Poule]]="","",COUNTIF(O:O,TabelInschrijvingen[[#This Row],[Poule definitief]]))</f>
        <v/>
      </c>
      <c r="Z14" s="15" t="str">
        <f>TabelInschrijvingen[[#This Row],[Poule]]</f>
        <v/>
      </c>
      <c r="AA14" s="15">
        <f>IF(AND(LEFT(TabelInschrijvingen[[#This Row],[Poule definitief]],6)="Fights",LEFT(TabelInschrijvingen[[#This Row],[Poule definitief]],11)&lt;&gt;"Fights Team"),1,0)</f>
        <v>0</v>
      </c>
      <c r="AC14" s="15" cm="1">
        <f t="array" ref="AC14">_xlfn.UNIQUE(TabelInschrijvingen[Team name])</f>
        <v>0</v>
      </c>
      <c r="AD14" s="15" cm="1">
        <f t="array" ref="AD14">MAX(IF(TabelInschrijvingen[Team name]=AC14,TabelInschrijvingen[Age]))</f>
        <v>0</v>
      </c>
    </row>
    <row r="15" spans="2:30" x14ac:dyDescent="0.3">
      <c r="B15" t="str">
        <f>IFERROR(IF(TabelInschrijvingen[[#This Row],[Firstname]]="","",B14+1),1)</f>
        <v/>
      </c>
      <c r="C15" t="str">
        <f t="shared" si="0"/>
        <v/>
      </c>
      <c r="J15" s="1"/>
      <c r="K15" s="14"/>
      <c r="L15" s="14"/>
      <c r="M15" s="8" t="str">
        <f t="shared" si="1"/>
        <v/>
      </c>
      <c r="N15" t="str">
        <f>IF(M15="","",IF(OR(J15="Team kata",J15="Team fights"),IF(TabelInschrijvingen[[#This Row],[IBF member?]]="Yes",Opties!$E$7,Opties!$E$8),IF(M15&gt;=16,IF(TabelInschrijvingen[[#This Row],[IBF member?]]="Yes",Opties!$E$5,Opties!$E$6),IF(L15="Yes",Opties!$E$3,Opties!$E$4))))</f>
        <v/>
      </c>
      <c r="O1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" s="14" t="str">
        <f>IF(TabelInschrijvingen[[#This Row],[Category (Kata/Fights)]]="Kata Veterans","Kata Veterans",IF(TabelInschrijvingen[[#This Row],[Category (Kata/Fights)]]="Fights Veterans","Fights Veterans",""))</f>
        <v/>
      </c>
      <c r="Q1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" s="15">
        <f>INDEX(AD:AD,MATCH(TabelInschrijvingen[[#This Row],[Team name]],AC:AC,0),1)</f>
        <v>0</v>
      </c>
      <c r="Y15" s="15" t="str">
        <f>IF(TabelInschrijvingen[[#This Row],[Poule]]="","",COUNTIF(O:O,TabelInschrijvingen[[#This Row],[Poule definitief]]))</f>
        <v/>
      </c>
      <c r="Z15" s="15" t="str">
        <f>TabelInschrijvingen[[#This Row],[Poule]]</f>
        <v/>
      </c>
      <c r="AA15" s="15">
        <f>IF(AND(LEFT(TabelInschrijvingen[[#This Row],[Poule definitief]],6)="Fights",LEFT(TabelInschrijvingen[[#This Row],[Poule definitief]],11)&lt;&gt;"Fights Team"),1,0)</f>
        <v>0</v>
      </c>
      <c r="AD15" s="15" cm="1">
        <f t="array" ref="AD15">MAX(IF(TabelInschrijvingen[Team name]=AC15,TabelInschrijvingen[Age]))</f>
        <v>0</v>
      </c>
    </row>
    <row r="16" spans="2:30" x14ac:dyDescent="0.3">
      <c r="B16" t="str">
        <f>IFERROR(IF(TabelInschrijvingen[[#This Row],[Firstname]]="","",B15+1),1)</f>
        <v/>
      </c>
      <c r="C16" t="str">
        <f t="shared" si="0"/>
        <v/>
      </c>
      <c r="J16" s="1"/>
      <c r="K16" s="14"/>
      <c r="L16" s="14"/>
      <c r="M16" s="6" t="str">
        <f t="shared" si="1"/>
        <v/>
      </c>
      <c r="N16" t="str">
        <f>IF(M16="","",IF(OR(J16="Team kata",J16="Team fights"),IF(TabelInschrijvingen[[#This Row],[IBF member?]]="Yes",Opties!$E$7,Opties!$E$8),IF(M16&gt;=16,IF(TabelInschrijvingen[[#This Row],[IBF member?]]="Yes",Opties!$E$5,Opties!$E$6),IF(L16="Yes",Opties!$E$3,Opties!$E$4))))</f>
        <v/>
      </c>
      <c r="O1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" s="15" t="str">
        <f>IF(TabelInschrijvingen[[#This Row],[Category (Kata/Fights)]]="Kata Veterans","Kata Veterans",IF(TabelInschrijvingen[[#This Row],[Category (Kata/Fights)]]="Fights Veterans","Fights Veterans",""))</f>
        <v/>
      </c>
      <c r="Q1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" s="15">
        <f>INDEX(AD:AD,MATCH(TabelInschrijvingen[[#This Row],[Team name]],AC:AC,0),1)</f>
        <v>0</v>
      </c>
      <c r="Y16" s="15" t="str">
        <f>IF(TabelInschrijvingen[[#This Row],[Poule]]="","",COUNTIF(O:O,TabelInschrijvingen[[#This Row],[Poule definitief]]))</f>
        <v/>
      </c>
      <c r="Z16" s="15" t="str">
        <f>TabelInschrijvingen[[#This Row],[Poule]]</f>
        <v/>
      </c>
      <c r="AA16" s="15">
        <f>IF(AND(LEFT(TabelInschrijvingen[[#This Row],[Poule definitief]],6)="Fights",LEFT(TabelInschrijvingen[[#This Row],[Poule definitief]],11)&lt;&gt;"Fights Team"),1,0)</f>
        <v>0</v>
      </c>
      <c r="AD16" s="15" cm="1">
        <f t="array" ref="AD16">MAX(IF(TabelInschrijvingen[Team name]=AC16,TabelInschrijvingen[Age]))</f>
        <v>0</v>
      </c>
    </row>
    <row r="17" spans="2:30" x14ac:dyDescent="0.3">
      <c r="B17" t="str">
        <f>IFERROR(IF(TabelInschrijvingen[[#This Row],[Firstname]]="","",B16+1),1)</f>
        <v/>
      </c>
      <c r="C17" t="str">
        <f t="shared" si="0"/>
        <v/>
      </c>
      <c r="J17" s="1"/>
      <c r="K17" s="14"/>
      <c r="L17" s="14"/>
      <c r="M17" s="6" t="str">
        <f t="shared" si="1"/>
        <v/>
      </c>
      <c r="N17" t="str">
        <f>IF(M17="","",IF(OR(J17="Team kata",J17="Team fights"),IF(TabelInschrijvingen[[#This Row],[IBF member?]]="Yes",Opties!$E$7,Opties!$E$8),IF(M17&gt;=16,IF(TabelInschrijvingen[[#This Row],[IBF member?]]="Yes",Opties!$E$5,Opties!$E$6),IF(L17="Yes",Opties!$E$3,Opties!$E$4))))</f>
        <v/>
      </c>
      <c r="O1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" s="15" t="str">
        <f>IF(TabelInschrijvingen[[#This Row],[Category (Kata/Fights)]]="Kata Veterans","Kata Veterans",IF(TabelInschrijvingen[[#This Row],[Category (Kata/Fights)]]="Fights Veterans","Fights Veterans",""))</f>
        <v/>
      </c>
      <c r="Q1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" s="15">
        <f>INDEX(AD:AD,MATCH(TabelInschrijvingen[[#This Row],[Team name]],AC:AC,0),1)</f>
        <v>0</v>
      </c>
      <c r="Y17" s="15" t="str">
        <f>IF(TabelInschrijvingen[[#This Row],[Poule]]="","",COUNTIF(O:O,TabelInschrijvingen[[#This Row],[Poule definitief]]))</f>
        <v/>
      </c>
      <c r="Z17" s="15" t="str">
        <f>TabelInschrijvingen[[#This Row],[Poule]]</f>
        <v/>
      </c>
      <c r="AA17" s="15">
        <f>IF(AND(LEFT(TabelInschrijvingen[[#This Row],[Poule definitief]],6)="Fights",LEFT(TabelInschrijvingen[[#This Row],[Poule definitief]],11)&lt;&gt;"Fights Team"),1,0)</f>
        <v>0</v>
      </c>
      <c r="AD17" s="15" cm="1">
        <f t="array" ref="AD17">MAX(IF(TabelInschrijvingen[Team name]=AC17,TabelInschrijvingen[Age]))</f>
        <v>0</v>
      </c>
    </row>
    <row r="18" spans="2:30" x14ac:dyDescent="0.3">
      <c r="B18" t="str">
        <f>IFERROR(IF(TabelInschrijvingen[[#This Row],[Firstname]]="","",B17+1),1)</f>
        <v/>
      </c>
      <c r="C18" t="str">
        <f t="shared" si="0"/>
        <v/>
      </c>
      <c r="J18" s="1"/>
      <c r="K18" s="14"/>
      <c r="L18" s="14"/>
      <c r="M18" s="6" t="str">
        <f t="shared" si="1"/>
        <v/>
      </c>
      <c r="N18" t="str">
        <f>IF(M18="","",IF(OR(J18="Team kata",J18="Team fights"),IF(TabelInschrijvingen[[#This Row],[IBF member?]]="Yes",Opties!$E$7,Opties!$E$8),IF(M18&gt;=16,IF(TabelInschrijvingen[[#This Row],[IBF member?]]="Yes",Opties!$E$5,Opties!$E$6),IF(L18="Yes",Opties!$E$3,Opties!$E$4))))</f>
        <v/>
      </c>
      <c r="O1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" s="15" t="str">
        <f>IF(TabelInschrijvingen[[#This Row],[Category (Kata/Fights)]]="Kata Veterans","Kata Veterans",IF(TabelInschrijvingen[[#This Row],[Category (Kata/Fights)]]="Fights Veterans","Fights Veterans",""))</f>
        <v/>
      </c>
      <c r="Q1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" s="15">
        <f>INDEX(AD:AD,MATCH(TabelInschrijvingen[[#This Row],[Team name]],AC:AC,0),1)</f>
        <v>0</v>
      </c>
      <c r="Y18" s="15" t="str">
        <f>IF(TabelInschrijvingen[[#This Row],[Poule]]="","",COUNTIF(O:O,TabelInschrijvingen[[#This Row],[Poule definitief]]))</f>
        <v/>
      </c>
      <c r="Z18" s="15" t="str">
        <f>TabelInschrijvingen[[#This Row],[Poule]]</f>
        <v/>
      </c>
      <c r="AA18" s="15">
        <f>IF(AND(LEFT(TabelInschrijvingen[[#This Row],[Poule definitief]],6)="Fights",LEFT(TabelInschrijvingen[[#This Row],[Poule definitief]],11)&lt;&gt;"Fights Team"),1,0)</f>
        <v>0</v>
      </c>
      <c r="AD18" s="15" cm="1">
        <f t="array" ref="AD18">MAX(IF(TabelInschrijvingen[Team name]=AC18,TabelInschrijvingen[Age]))</f>
        <v>0</v>
      </c>
    </row>
    <row r="19" spans="2:30" x14ac:dyDescent="0.3">
      <c r="B19" t="str">
        <f>IFERROR(IF(TabelInschrijvingen[[#This Row],[Firstname]]="","",B18+1),1)</f>
        <v/>
      </c>
      <c r="C19" t="str">
        <f t="shared" si="0"/>
        <v/>
      </c>
      <c r="J19" s="1"/>
      <c r="K19" s="14"/>
      <c r="L19" s="14"/>
      <c r="M19" s="6" t="str">
        <f t="shared" si="1"/>
        <v/>
      </c>
      <c r="N19" t="str">
        <f>IF(M19="","",IF(OR(J19="Team kata",J19="Team fights"),IF(TabelInschrijvingen[[#This Row],[IBF member?]]="Yes",Opties!$E$7,Opties!$E$8),IF(M19&gt;=16,IF(TabelInschrijvingen[[#This Row],[IBF member?]]="Yes",Opties!$E$5,Opties!$E$6),IF(L19="Yes",Opties!$E$3,Opties!$E$4))))</f>
        <v/>
      </c>
      <c r="O1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" s="15" t="str">
        <f>IF(TabelInschrijvingen[[#This Row],[Category (Kata/Fights)]]="Kata Veterans","Kata Veterans",IF(TabelInschrijvingen[[#This Row],[Category (Kata/Fights)]]="Fights Veterans","Fights Veterans",""))</f>
        <v/>
      </c>
      <c r="Q1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" s="15">
        <f>INDEX(AD:AD,MATCH(TabelInschrijvingen[[#This Row],[Team name]],AC:AC,0),1)</f>
        <v>0</v>
      </c>
      <c r="Y19" s="15" t="str">
        <f>IF(TabelInschrijvingen[[#This Row],[Poule]]="","",COUNTIF(O:O,TabelInschrijvingen[[#This Row],[Poule definitief]]))</f>
        <v/>
      </c>
      <c r="Z19" s="15" t="str">
        <f>TabelInschrijvingen[[#This Row],[Poule]]</f>
        <v/>
      </c>
      <c r="AA19" s="15">
        <f>IF(AND(LEFT(TabelInschrijvingen[[#This Row],[Poule definitief]],6)="Fights",LEFT(TabelInschrijvingen[[#This Row],[Poule definitief]],11)&lt;&gt;"Fights Team"),1,0)</f>
        <v>0</v>
      </c>
      <c r="AD19" s="15" cm="1">
        <f t="array" ref="AD19">MAX(IF(TabelInschrijvingen[Team name]=AC19,TabelInschrijvingen[Age]))</f>
        <v>0</v>
      </c>
    </row>
    <row r="20" spans="2:30" x14ac:dyDescent="0.3">
      <c r="B20" t="str">
        <f>IFERROR(IF(TabelInschrijvingen[[#This Row],[Firstname]]="","",B19+1),1)</f>
        <v/>
      </c>
      <c r="C20" t="str">
        <f t="shared" si="0"/>
        <v/>
      </c>
      <c r="J20" s="1"/>
      <c r="K20" s="14"/>
      <c r="L20" s="14"/>
      <c r="M20" s="6" t="str">
        <f t="shared" si="1"/>
        <v/>
      </c>
      <c r="N20" t="str">
        <f>IF(M20="","",IF(OR(J20="Team kata",J20="Team fights"),IF(TabelInschrijvingen[[#This Row],[IBF member?]]="Yes",Opties!$E$7,Opties!$E$8),IF(M20&gt;=16,IF(TabelInschrijvingen[[#This Row],[IBF member?]]="Yes",Opties!$E$5,Opties!$E$6),IF(L20="Yes",Opties!$E$3,Opties!$E$4))))</f>
        <v/>
      </c>
      <c r="O2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" s="15" t="str">
        <f>IF(TabelInschrijvingen[[#This Row],[Category (Kata/Fights)]]="Kata Veterans","Kata Veterans",IF(TabelInschrijvingen[[#This Row],[Category (Kata/Fights)]]="Fights Veterans","Fights Veterans",""))</f>
        <v/>
      </c>
      <c r="Q2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" s="15">
        <f>INDEX(AD:AD,MATCH(TabelInschrijvingen[[#This Row],[Team name]],AC:AC,0),1)</f>
        <v>0</v>
      </c>
      <c r="Y20" s="15" t="str">
        <f>IF(TabelInschrijvingen[[#This Row],[Poule]]="","",COUNTIF(O:O,TabelInschrijvingen[[#This Row],[Poule definitief]]))</f>
        <v/>
      </c>
      <c r="Z20" s="15" t="str">
        <f>TabelInschrijvingen[[#This Row],[Poule]]</f>
        <v/>
      </c>
      <c r="AA20" s="15">
        <f>IF(AND(LEFT(TabelInschrijvingen[[#This Row],[Poule definitief]],6)="Fights",LEFT(TabelInschrijvingen[[#This Row],[Poule definitief]],11)&lt;&gt;"Fights Team"),1,0)</f>
        <v>0</v>
      </c>
      <c r="AD20" s="15" cm="1">
        <f t="array" ref="AD20">MAX(IF(TabelInschrijvingen[Team name]=AC20,TabelInschrijvingen[Age]))</f>
        <v>0</v>
      </c>
    </row>
    <row r="21" spans="2:30" x14ac:dyDescent="0.3">
      <c r="B21" t="str">
        <f>IFERROR(IF(TabelInschrijvingen[[#This Row],[Firstname]]="","",B20+1),1)</f>
        <v/>
      </c>
      <c r="C21" t="str">
        <f t="shared" si="0"/>
        <v/>
      </c>
      <c r="J21" s="1"/>
      <c r="K21" s="14"/>
      <c r="L21" s="14"/>
      <c r="M21" s="6" t="str">
        <f t="shared" si="1"/>
        <v/>
      </c>
      <c r="N21" t="str">
        <f>IF(M21="","",IF(OR(J21="Team kata",J21="Team fights"),IF(TabelInschrijvingen[[#This Row],[IBF member?]]="Yes",Opties!$E$7,Opties!$E$8),IF(M21&gt;=16,IF(TabelInschrijvingen[[#This Row],[IBF member?]]="Yes",Opties!$E$5,Opties!$E$6),IF(L21="Yes",Opties!$E$3,Opties!$E$4))))</f>
        <v/>
      </c>
      <c r="O2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" s="15" t="str">
        <f>IF(TabelInschrijvingen[[#This Row],[Category (Kata/Fights)]]="Kata Veterans","Kata Veterans",IF(TabelInschrijvingen[[#This Row],[Category (Kata/Fights)]]="Fights Veterans","Fights Veterans",""))</f>
        <v/>
      </c>
      <c r="Q2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" s="15">
        <f>INDEX(AD:AD,MATCH(TabelInschrijvingen[[#This Row],[Team name]],AC:AC,0),1)</f>
        <v>0</v>
      </c>
      <c r="Y21" s="15" t="str">
        <f>IF(TabelInschrijvingen[[#This Row],[Poule]]="","",COUNTIF(O:O,TabelInschrijvingen[[#This Row],[Poule definitief]]))</f>
        <v/>
      </c>
      <c r="Z21" s="15" t="str">
        <f>TabelInschrijvingen[[#This Row],[Poule]]</f>
        <v/>
      </c>
      <c r="AA21" s="15">
        <f>IF(AND(LEFT(TabelInschrijvingen[[#This Row],[Poule definitief]],6)="Fights",LEFT(TabelInschrijvingen[[#This Row],[Poule definitief]],11)&lt;&gt;"Fights Team"),1,0)</f>
        <v>0</v>
      </c>
      <c r="AD21" s="15" cm="1">
        <f t="array" ref="AD21">MAX(IF(TabelInschrijvingen[Team name]=AC21,TabelInschrijvingen[Age]))</f>
        <v>0</v>
      </c>
    </row>
    <row r="22" spans="2:30" x14ac:dyDescent="0.3">
      <c r="B22" t="str">
        <f>IFERROR(IF(TabelInschrijvingen[[#This Row],[Firstname]]="","",B21+1),1)</f>
        <v/>
      </c>
      <c r="C22" t="str">
        <f t="shared" si="0"/>
        <v/>
      </c>
      <c r="J22" s="1"/>
      <c r="K22" s="14"/>
      <c r="L22" s="14"/>
      <c r="M22" s="6" t="str">
        <f t="shared" si="1"/>
        <v/>
      </c>
      <c r="N22" t="str">
        <f>IF(M22="","",IF(OR(J22="Team kata",J22="Team fights"),IF(TabelInschrijvingen[[#This Row],[IBF member?]]="Yes",Opties!$E$7,Opties!$E$8),IF(M22&gt;=16,IF(TabelInschrijvingen[[#This Row],[IBF member?]]="Yes",Opties!$E$5,Opties!$E$6),IF(L22="Yes",Opties!$E$3,Opties!$E$4))))</f>
        <v/>
      </c>
      <c r="O2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" s="15" t="str">
        <f>IF(TabelInschrijvingen[[#This Row],[Category (Kata/Fights)]]="Kata Veterans","Kata Veterans",IF(TabelInschrijvingen[[#This Row],[Category (Kata/Fights)]]="Fights Veterans","Fights Veterans",""))</f>
        <v/>
      </c>
      <c r="Q2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" s="15">
        <f>INDEX(AD:AD,MATCH(TabelInschrijvingen[[#This Row],[Team name]],AC:AC,0),1)</f>
        <v>0</v>
      </c>
      <c r="Y22" s="15" t="str">
        <f>IF(TabelInschrijvingen[[#This Row],[Poule]]="","",COUNTIF(O:O,TabelInschrijvingen[[#This Row],[Poule definitief]]))</f>
        <v/>
      </c>
      <c r="Z22" s="15" t="str">
        <f>TabelInschrijvingen[[#This Row],[Poule]]</f>
        <v/>
      </c>
      <c r="AA22" s="15">
        <f>IF(AND(LEFT(TabelInschrijvingen[[#This Row],[Poule definitief]],6)="Fights",LEFT(TabelInschrijvingen[[#This Row],[Poule definitief]],11)&lt;&gt;"Fights Team"),1,0)</f>
        <v>0</v>
      </c>
      <c r="AD22" s="15" cm="1">
        <f t="array" ref="AD22">MAX(IF(TabelInschrijvingen[Team name]=AC22,TabelInschrijvingen[Age]))</f>
        <v>0</v>
      </c>
    </row>
    <row r="23" spans="2:30" x14ac:dyDescent="0.3">
      <c r="B23" t="str">
        <f>IFERROR(IF(TabelInschrijvingen[[#This Row],[Firstname]]="","",B22+1),1)</f>
        <v/>
      </c>
      <c r="C23" t="str">
        <f t="shared" si="0"/>
        <v/>
      </c>
      <c r="J23" s="1"/>
      <c r="K23" s="14"/>
      <c r="L23" s="14"/>
      <c r="M23" s="6" t="str">
        <f t="shared" si="1"/>
        <v/>
      </c>
      <c r="N23" t="str">
        <f>IF(M23="","",IF(OR(J23="Team kata",J23="Team fights"),IF(TabelInschrijvingen[[#This Row],[IBF member?]]="Yes",Opties!$E$7,Opties!$E$8),IF(M23&gt;=16,IF(TabelInschrijvingen[[#This Row],[IBF member?]]="Yes",Opties!$E$5,Opties!$E$6),IF(L23="Yes",Opties!$E$3,Opties!$E$4))))</f>
        <v/>
      </c>
      <c r="O2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" s="15" t="str">
        <f>IF(TabelInschrijvingen[[#This Row],[Category (Kata/Fights)]]="Kata Veterans","Kata Veterans",IF(TabelInschrijvingen[[#This Row],[Category (Kata/Fights)]]="Fights Veterans","Fights Veterans",""))</f>
        <v/>
      </c>
      <c r="Q2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" s="15">
        <f>INDEX(AD:AD,MATCH(TabelInschrijvingen[[#This Row],[Team name]],AC:AC,0),1)</f>
        <v>0</v>
      </c>
      <c r="Y23" s="15" t="str">
        <f>IF(TabelInschrijvingen[[#This Row],[Poule]]="","",COUNTIF(O:O,TabelInschrijvingen[[#This Row],[Poule definitief]]))</f>
        <v/>
      </c>
      <c r="Z23" s="15" t="str">
        <f>TabelInschrijvingen[[#This Row],[Poule]]</f>
        <v/>
      </c>
      <c r="AA23" s="15">
        <f>IF(AND(LEFT(TabelInschrijvingen[[#This Row],[Poule definitief]],6)="Fights",LEFT(TabelInschrijvingen[[#This Row],[Poule definitief]],11)&lt;&gt;"Fights Team"),1,0)</f>
        <v>0</v>
      </c>
      <c r="AD23" s="15" cm="1">
        <f t="array" ref="AD23">MAX(IF(TabelInschrijvingen[Team name]=AC23,TabelInschrijvingen[Age]))</f>
        <v>0</v>
      </c>
    </row>
    <row r="24" spans="2:30" x14ac:dyDescent="0.3">
      <c r="B24" t="str">
        <f>IFERROR(IF(TabelInschrijvingen[[#This Row],[Firstname]]="","",B23+1),1)</f>
        <v/>
      </c>
      <c r="C24" t="str">
        <f t="shared" si="0"/>
        <v/>
      </c>
      <c r="J24" s="1"/>
      <c r="K24" s="14"/>
      <c r="L24" s="14"/>
      <c r="M24" s="6" t="str">
        <f t="shared" si="1"/>
        <v/>
      </c>
      <c r="N24" t="str">
        <f>IF(M24="","",IF(OR(J24="Team kata",J24="Team fights"),IF(TabelInschrijvingen[[#This Row],[IBF member?]]="Yes",Opties!$E$7,Opties!$E$8),IF(M24&gt;=16,IF(TabelInschrijvingen[[#This Row],[IBF member?]]="Yes",Opties!$E$5,Opties!$E$6),IF(L24="Yes",Opties!$E$3,Opties!$E$4))))</f>
        <v/>
      </c>
      <c r="O2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" s="15" t="str">
        <f>IF(TabelInschrijvingen[[#This Row],[Category (Kata/Fights)]]="Kata Veterans","Kata Veterans",IF(TabelInschrijvingen[[#This Row],[Category (Kata/Fights)]]="Fights Veterans","Fights Veterans",""))</f>
        <v/>
      </c>
      <c r="Q2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" s="15">
        <f>INDEX(AD:AD,MATCH(TabelInschrijvingen[[#This Row],[Team name]],AC:AC,0),1)</f>
        <v>0</v>
      </c>
      <c r="Y24" s="15" t="str">
        <f>IF(TabelInschrijvingen[[#This Row],[Poule]]="","",COUNTIF(O:O,TabelInschrijvingen[[#This Row],[Poule definitief]]))</f>
        <v/>
      </c>
      <c r="Z24" s="15" t="str">
        <f>TabelInschrijvingen[[#This Row],[Poule]]</f>
        <v/>
      </c>
      <c r="AA24" s="15">
        <f>IF(AND(LEFT(TabelInschrijvingen[[#This Row],[Poule definitief]],6)="Fights",LEFT(TabelInschrijvingen[[#This Row],[Poule definitief]],11)&lt;&gt;"Fights Team"),1,0)</f>
        <v>0</v>
      </c>
      <c r="AD24" s="15" cm="1">
        <f t="array" ref="AD24">MAX(IF(TabelInschrijvingen[Team name]=AC24,TabelInschrijvingen[Age]))</f>
        <v>0</v>
      </c>
    </row>
    <row r="25" spans="2:30" x14ac:dyDescent="0.3">
      <c r="B25" t="str">
        <f>IFERROR(IF(TabelInschrijvingen[[#This Row],[Firstname]]="","",B24+1),1)</f>
        <v/>
      </c>
      <c r="C25" t="str">
        <f t="shared" si="0"/>
        <v/>
      </c>
      <c r="J25" s="1"/>
      <c r="K25" s="14"/>
      <c r="L25" s="14"/>
      <c r="M25" s="6" t="str">
        <f t="shared" si="1"/>
        <v/>
      </c>
      <c r="N25" t="str">
        <f>IF(M25="","",IF(OR(J25="Team kata",J25="Team fights"),IF(TabelInschrijvingen[[#This Row],[IBF member?]]="Yes",Opties!$E$7,Opties!$E$8),IF(M25&gt;=16,IF(TabelInschrijvingen[[#This Row],[IBF member?]]="Yes",Opties!$E$5,Opties!$E$6),IF(L25="Yes",Opties!$E$3,Opties!$E$4))))</f>
        <v/>
      </c>
      <c r="O2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" s="15" t="str">
        <f>IF(TabelInschrijvingen[[#This Row],[Category (Kata/Fights)]]="Kata Veterans","Kata Veterans",IF(TabelInschrijvingen[[#This Row],[Category (Kata/Fights)]]="Fights Veterans","Fights Veterans",""))</f>
        <v/>
      </c>
      <c r="Q2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" s="15">
        <f>INDEX(AD:AD,MATCH(TabelInschrijvingen[[#This Row],[Team name]],AC:AC,0),1)</f>
        <v>0</v>
      </c>
      <c r="Y25" s="15" t="str">
        <f>IF(TabelInschrijvingen[[#This Row],[Poule]]="","",COUNTIF(O:O,TabelInschrijvingen[[#This Row],[Poule definitief]]))</f>
        <v/>
      </c>
      <c r="Z25" s="15" t="str">
        <f>TabelInschrijvingen[[#This Row],[Poule]]</f>
        <v/>
      </c>
      <c r="AA25" s="15">
        <f>IF(AND(LEFT(TabelInschrijvingen[[#This Row],[Poule definitief]],6)="Fights",LEFT(TabelInschrijvingen[[#This Row],[Poule definitief]],11)&lt;&gt;"Fights Team"),1,0)</f>
        <v>0</v>
      </c>
      <c r="AD25" s="15" cm="1">
        <f t="array" ref="AD25">MAX(IF(TabelInschrijvingen[Team name]=AC25,TabelInschrijvingen[Age]))</f>
        <v>0</v>
      </c>
    </row>
    <row r="26" spans="2:30" x14ac:dyDescent="0.3">
      <c r="B26" t="str">
        <f>IFERROR(IF(TabelInschrijvingen[[#This Row],[Firstname]]="","",B25+1),1)</f>
        <v/>
      </c>
      <c r="C26" t="str">
        <f t="shared" si="0"/>
        <v/>
      </c>
      <c r="J26" s="1"/>
      <c r="K26" s="14"/>
      <c r="L26" s="14"/>
      <c r="M26" s="6" t="str">
        <f t="shared" si="1"/>
        <v/>
      </c>
      <c r="N26" t="str">
        <f>IF(M26="","",IF(OR(J26="Team kata",J26="Team fights"),IF(TabelInschrijvingen[[#This Row],[IBF member?]]="Yes",Opties!$E$7,Opties!$E$8),IF(M26&gt;=16,IF(TabelInschrijvingen[[#This Row],[IBF member?]]="Yes",Opties!$E$5,Opties!$E$6),IF(L26="Yes",Opties!$E$3,Opties!$E$4))))</f>
        <v/>
      </c>
      <c r="O2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" s="15" t="str">
        <f>IF(TabelInschrijvingen[[#This Row],[Category (Kata/Fights)]]="Kata Veterans","Kata Veterans",IF(TabelInschrijvingen[[#This Row],[Category (Kata/Fights)]]="Fights Veterans","Fights Veterans",""))</f>
        <v/>
      </c>
      <c r="Q2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" s="15">
        <f>INDEX(AD:AD,MATCH(TabelInschrijvingen[[#This Row],[Team name]],AC:AC,0),1)</f>
        <v>0</v>
      </c>
      <c r="Y26" s="15" t="str">
        <f>IF(TabelInschrijvingen[[#This Row],[Poule]]="","",COUNTIF(O:O,TabelInschrijvingen[[#This Row],[Poule definitief]]))</f>
        <v/>
      </c>
      <c r="Z26" s="15" t="str">
        <f>TabelInschrijvingen[[#This Row],[Poule]]</f>
        <v/>
      </c>
      <c r="AA26" s="15">
        <f>IF(AND(LEFT(TabelInschrijvingen[[#This Row],[Poule definitief]],6)="Fights",LEFT(TabelInschrijvingen[[#This Row],[Poule definitief]],11)&lt;&gt;"Fights Team"),1,0)</f>
        <v>0</v>
      </c>
      <c r="AD26" s="15" cm="1">
        <f t="array" ref="AD26">MAX(IF(TabelInschrijvingen[Team name]=AC26,TabelInschrijvingen[Age]))</f>
        <v>0</v>
      </c>
    </row>
    <row r="27" spans="2:30" x14ac:dyDescent="0.3">
      <c r="B27" t="str">
        <f>IFERROR(IF(TabelInschrijvingen[[#This Row],[Firstname]]="","",B26+1),1)</f>
        <v/>
      </c>
      <c r="C27" t="str">
        <f t="shared" si="0"/>
        <v/>
      </c>
      <c r="J27" s="1"/>
      <c r="K27" s="14"/>
      <c r="L27" s="14"/>
      <c r="M27" s="6" t="str">
        <f t="shared" si="1"/>
        <v/>
      </c>
      <c r="N27" t="str">
        <f>IF(M27="","",IF(OR(J27="Team kata",J27="Team fights"),IF(TabelInschrijvingen[[#This Row],[IBF member?]]="Yes",Opties!$E$7,Opties!$E$8),IF(M27&gt;=16,IF(TabelInschrijvingen[[#This Row],[IBF member?]]="Yes",Opties!$E$5,Opties!$E$6),IF(L27="Yes",Opties!$E$3,Opties!$E$4))))</f>
        <v/>
      </c>
      <c r="O2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" s="15" t="str">
        <f>IF(TabelInschrijvingen[[#This Row],[Category (Kata/Fights)]]="Kata Veterans","Kata Veterans",IF(TabelInschrijvingen[[#This Row],[Category (Kata/Fights)]]="Fights Veterans","Fights Veterans",""))</f>
        <v/>
      </c>
      <c r="Q2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" s="15">
        <f>INDEX(AD:AD,MATCH(TabelInschrijvingen[[#This Row],[Team name]],AC:AC,0),1)</f>
        <v>0</v>
      </c>
      <c r="Y27" s="15" t="str">
        <f>IF(TabelInschrijvingen[[#This Row],[Poule]]="","",COUNTIF(O:O,TabelInschrijvingen[[#This Row],[Poule definitief]]))</f>
        <v/>
      </c>
      <c r="Z27" s="15" t="str">
        <f>TabelInschrijvingen[[#This Row],[Poule]]</f>
        <v/>
      </c>
      <c r="AA27" s="15">
        <f>IF(AND(LEFT(TabelInschrijvingen[[#This Row],[Poule definitief]],6)="Fights",LEFT(TabelInschrijvingen[[#This Row],[Poule definitief]],11)&lt;&gt;"Fights Team"),1,0)</f>
        <v>0</v>
      </c>
      <c r="AD27" s="15" cm="1">
        <f t="array" ref="AD27">MAX(IF(TabelInschrijvingen[Team name]=AC27,TabelInschrijvingen[Age]))</f>
        <v>0</v>
      </c>
    </row>
    <row r="28" spans="2:30" x14ac:dyDescent="0.3">
      <c r="B28" t="str">
        <f>IFERROR(IF(TabelInschrijvingen[[#This Row],[Firstname]]="","",B27+1),1)</f>
        <v/>
      </c>
      <c r="C28" t="str">
        <f t="shared" si="0"/>
        <v/>
      </c>
      <c r="J28" s="1"/>
      <c r="K28" s="14"/>
      <c r="L28" s="14"/>
      <c r="M28" s="6" t="str">
        <f t="shared" si="1"/>
        <v/>
      </c>
      <c r="N28" t="str">
        <f>IF(M28="","",IF(OR(J28="Team kata",J28="Team fights"),IF(TabelInschrijvingen[[#This Row],[IBF member?]]="Yes",Opties!$E$7,Opties!$E$8),IF(M28&gt;=16,IF(TabelInschrijvingen[[#This Row],[IBF member?]]="Yes",Opties!$E$5,Opties!$E$6),IF(L28="Yes",Opties!$E$3,Opties!$E$4))))</f>
        <v/>
      </c>
      <c r="O2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" s="14" t="str">
        <f>IF(TabelInschrijvingen[[#This Row],[Category (Kata/Fights)]]="Kata Veterans","Kata Veterans",IF(TabelInschrijvingen[[#This Row],[Category (Kata/Fights)]]="Fights Veterans","Fights Veterans",""))</f>
        <v/>
      </c>
      <c r="Q2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" s="15">
        <f>INDEX(AD:AD,MATCH(TabelInschrijvingen[[#This Row],[Team name]],AC:AC,0),1)</f>
        <v>0</v>
      </c>
      <c r="Y28" s="15" t="str">
        <f>IF(TabelInschrijvingen[[#This Row],[Poule]]="","",COUNTIF(O:O,TabelInschrijvingen[[#This Row],[Poule definitief]]))</f>
        <v/>
      </c>
      <c r="Z28" s="15" t="str">
        <f>TabelInschrijvingen[[#This Row],[Poule]]</f>
        <v/>
      </c>
      <c r="AA28" s="15">
        <f>IF(AND(LEFT(TabelInschrijvingen[[#This Row],[Poule definitief]],6)="Fights",LEFT(TabelInschrijvingen[[#This Row],[Poule definitief]],11)&lt;&gt;"Fights Team"),1,0)</f>
        <v>0</v>
      </c>
      <c r="AD28" s="15" cm="1">
        <f t="array" ref="AD28">MAX(IF(TabelInschrijvingen[Team name]=AC28,TabelInschrijvingen[Age]))</f>
        <v>0</v>
      </c>
    </row>
    <row r="29" spans="2:30" x14ac:dyDescent="0.3">
      <c r="B29" t="str">
        <f>IFERROR(IF(TabelInschrijvingen[[#This Row],[Firstname]]="","",B28+1),1)</f>
        <v/>
      </c>
      <c r="C29" t="str">
        <f t="shared" si="0"/>
        <v/>
      </c>
      <c r="J29" s="1"/>
      <c r="K29" s="14"/>
      <c r="L29" s="14"/>
      <c r="M29" s="6" t="str">
        <f t="shared" si="1"/>
        <v/>
      </c>
      <c r="N29" t="str">
        <f>IF(M29="","",IF(OR(J29="Team kata",J29="Team fights"),IF(TabelInschrijvingen[[#This Row],[IBF member?]]="Yes",Opties!$E$7,Opties!$E$8),IF(M29&gt;=16,IF(TabelInschrijvingen[[#This Row],[IBF member?]]="Yes",Opties!$E$5,Opties!$E$6),IF(L29="Yes",Opties!$E$3,Opties!$E$4))))</f>
        <v/>
      </c>
      <c r="O2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" s="14" t="str">
        <f>IF(TabelInschrijvingen[[#This Row],[Category (Kata/Fights)]]="Kata Veterans","Kata Veterans",IF(TabelInschrijvingen[[#This Row],[Category (Kata/Fights)]]="Fights Veterans","Fights Veterans",""))</f>
        <v/>
      </c>
      <c r="Q2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" s="15">
        <f>INDEX(AD:AD,MATCH(TabelInschrijvingen[[#This Row],[Team name]],AC:AC,0),1)</f>
        <v>0</v>
      </c>
      <c r="Y29" s="15" t="str">
        <f>IF(TabelInschrijvingen[[#This Row],[Poule]]="","",COUNTIF(O:O,TabelInschrijvingen[[#This Row],[Poule definitief]]))</f>
        <v/>
      </c>
      <c r="Z29" s="15" t="str">
        <f>TabelInschrijvingen[[#This Row],[Poule]]</f>
        <v/>
      </c>
      <c r="AA29" s="15">
        <f>IF(AND(LEFT(TabelInschrijvingen[[#This Row],[Poule definitief]],6)="Fights",LEFT(TabelInschrijvingen[[#This Row],[Poule definitief]],11)&lt;&gt;"Fights Team"),1,0)</f>
        <v>0</v>
      </c>
      <c r="AD29" s="15" cm="1">
        <f t="array" ref="AD29">MAX(IF(TabelInschrijvingen[Team name]=AC29,TabelInschrijvingen[Age]))</f>
        <v>0</v>
      </c>
    </row>
    <row r="30" spans="2:30" x14ac:dyDescent="0.3">
      <c r="B30" t="str">
        <f>IFERROR(IF(TabelInschrijvingen[[#This Row],[Firstname]]="","",B29+1),1)</f>
        <v/>
      </c>
      <c r="C30" t="str">
        <f t="shared" si="0"/>
        <v/>
      </c>
      <c r="J30" s="1"/>
      <c r="K30" s="14"/>
      <c r="L30" s="14"/>
      <c r="M30" s="6" t="str">
        <f t="shared" si="1"/>
        <v/>
      </c>
      <c r="N30" t="str">
        <f>IF(M30="","",IF(OR(J30="Team kata",J30="Team fights"),IF(TabelInschrijvingen[[#This Row],[IBF member?]]="Yes",Opties!$E$7,Opties!$E$8),IF(M30&gt;=16,IF(TabelInschrijvingen[[#This Row],[IBF member?]]="Yes",Opties!$E$5,Opties!$E$6),IF(L30="Yes",Opties!$E$3,Opties!$E$4))))</f>
        <v/>
      </c>
      <c r="O3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" s="14" t="str">
        <f>IF(TabelInschrijvingen[[#This Row],[Category (Kata/Fights)]]="Kata Veterans","Kata Veterans",IF(TabelInschrijvingen[[#This Row],[Category (Kata/Fights)]]="Fights Veterans","Fights Veterans",""))</f>
        <v/>
      </c>
      <c r="Q3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" s="15">
        <f>INDEX(AD:AD,MATCH(TabelInschrijvingen[[#This Row],[Team name]],AC:AC,0),1)</f>
        <v>0</v>
      </c>
      <c r="Y30" s="15" t="str">
        <f>IF(TabelInschrijvingen[[#This Row],[Poule]]="","",COUNTIF(O:O,TabelInschrijvingen[[#This Row],[Poule definitief]]))</f>
        <v/>
      </c>
      <c r="Z30" s="15" t="str">
        <f>TabelInschrijvingen[[#This Row],[Poule]]</f>
        <v/>
      </c>
      <c r="AA30" s="15">
        <f>IF(AND(LEFT(TabelInschrijvingen[[#This Row],[Poule definitief]],6)="Fights",LEFT(TabelInschrijvingen[[#This Row],[Poule definitief]],11)&lt;&gt;"Fights Team"),1,0)</f>
        <v>0</v>
      </c>
      <c r="AD30" s="15" cm="1">
        <f t="array" ref="AD30">MAX(IF(TabelInschrijvingen[Team name]=AC30,TabelInschrijvingen[Age]))</f>
        <v>0</v>
      </c>
    </row>
    <row r="31" spans="2:30" x14ac:dyDescent="0.3">
      <c r="B31" t="str">
        <f>IFERROR(IF(TabelInschrijvingen[[#This Row],[Firstname]]="","",B30+1),1)</f>
        <v/>
      </c>
      <c r="C31" t="str">
        <f t="shared" si="0"/>
        <v/>
      </c>
      <c r="J31" s="1"/>
      <c r="K31" s="14"/>
      <c r="L31" s="14"/>
      <c r="M31" s="8" t="str">
        <f t="shared" si="1"/>
        <v/>
      </c>
      <c r="N31" t="str">
        <f>IF(M31="","",IF(OR(J31="Team kata",J31="Team fights"),IF(TabelInschrijvingen[[#This Row],[IBF member?]]="Yes",Opties!$E$7,Opties!$E$8),IF(M31&gt;=16,IF(TabelInschrijvingen[[#This Row],[IBF member?]]="Yes",Opties!$E$5,Opties!$E$6),IF(L31="Yes",Opties!$E$3,Opties!$E$4))))</f>
        <v/>
      </c>
      <c r="O3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1" s="14" t="str">
        <f>IF(TabelInschrijvingen[[#This Row],[Category (Kata/Fights)]]="Kata Veterans","Kata Veterans",IF(TabelInschrijvingen[[#This Row],[Category (Kata/Fights)]]="Fights Veterans","Fights Veterans",""))</f>
        <v/>
      </c>
      <c r="Q3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1" s="15">
        <f>INDEX(AD:AD,MATCH(TabelInschrijvingen[[#This Row],[Team name]],AC:AC,0),1)</f>
        <v>0</v>
      </c>
      <c r="Y31" s="15" t="str">
        <f>IF(TabelInschrijvingen[[#This Row],[Poule]]="","",COUNTIF(O:O,TabelInschrijvingen[[#This Row],[Poule definitief]]))</f>
        <v/>
      </c>
      <c r="Z31" s="15" t="str">
        <f>TabelInschrijvingen[[#This Row],[Poule]]</f>
        <v/>
      </c>
      <c r="AA31" s="15">
        <f>IF(AND(LEFT(TabelInschrijvingen[[#This Row],[Poule definitief]],6)="Fights",LEFT(TabelInschrijvingen[[#This Row],[Poule definitief]],11)&lt;&gt;"Fights Team"),1,0)</f>
        <v>0</v>
      </c>
      <c r="AD31" s="15" cm="1">
        <f t="array" ref="AD31">MAX(IF(TabelInschrijvingen[Team name]=AC31,TabelInschrijvingen[Age]))</f>
        <v>0</v>
      </c>
    </row>
    <row r="32" spans="2:30" x14ac:dyDescent="0.3">
      <c r="B32" t="str">
        <f>IFERROR(IF(TabelInschrijvingen[[#This Row],[Firstname]]="","",B31+1),1)</f>
        <v/>
      </c>
      <c r="C32" t="str">
        <f t="shared" si="0"/>
        <v/>
      </c>
      <c r="J32" s="1"/>
      <c r="K32" s="14"/>
      <c r="L32" s="14"/>
      <c r="M32" s="8" t="str">
        <f t="shared" si="1"/>
        <v/>
      </c>
      <c r="N32" t="str">
        <f>IF(M32="","",IF(OR(J32="Team kata",J32="Team fights"),IF(TabelInschrijvingen[[#This Row],[IBF member?]]="Yes",Opties!$E$7,Opties!$E$8),IF(M32&gt;=16,IF(TabelInschrijvingen[[#This Row],[IBF member?]]="Yes",Opties!$E$5,Opties!$E$6),IF(L32="Yes",Opties!$E$3,Opties!$E$4))))</f>
        <v/>
      </c>
      <c r="O3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2" s="14" t="str">
        <f>IF(TabelInschrijvingen[[#This Row],[Category (Kata/Fights)]]="Kata Veterans","Kata Veterans",IF(TabelInschrijvingen[[#This Row],[Category (Kata/Fights)]]="Fights Veterans","Fights Veterans",""))</f>
        <v/>
      </c>
      <c r="Q3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2" s="15">
        <f>INDEX(AD:AD,MATCH(TabelInschrijvingen[[#This Row],[Team name]],AC:AC,0),1)</f>
        <v>0</v>
      </c>
      <c r="Y32" s="15" t="str">
        <f>IF(TabelInschrijvingen[[#This Row],[Poule]]="","",COUNTIF(O:O,TabelInschrijvingen[[#This Row],[Poule definitief]]))</f>
        <v/>
      </c>
      <c r="Z32" s="15" t="str">
        <f>TabelInschrijvingen[[#This Row],[Poule]]</f>
        <v/>
      </c>
      <c r="AA32" s="15">
        <f>IF(AND(LEFT(TabelInschrijvingen[[#This Row],[Poule definitief]],6)="Fights",LEFT(TabelInschrijvingen[[#This Row],[Poule definitief]],11)&lt;&gt;"Fights Team"),1,0)</f>
        <v>0</v>
      </c>
      <c r="AD32" s="15" cm="1">
        <f t="array" ref="AD32">MAX(IF(TabelInschrijvingen[Team name]=AC32,TabelInschrijvingen[Age]))</f>
        <v>0</v>
      </c>
    </row>
    <row r="33" spans="2:30" x14ac:dyDescent="0.3">
      <c r="B33" t="str">
        <f>IFERROR(IF(TabelInschrijvingen[[#This Row],[Firstname]]="","",B32+1),1)</f>
        <v/>
      </c>
      <c r="C33" t="str">
        <f t="shared" si="0"/>
        <v/>
      </c>
      <c r="J33" s="1"/>
      <c r="K33" s="14"/>
      <c r="L33" s="14"/>
      <c r="M33" s="8" t="str">
        <f t="shared" si="1"/>
        <v/>
      </c>
      <c r="N33" t="str">
        <f>IF(M33="","",IF(OR(J33="Team kata",J33="Team fights"),IF(TabelInschrijvingen[[#This Row],[IBF member?]]="Yes",Opties!$E$7,Opties!$E$8),IF(M33&gt;=16,IF(TabelInschrijvingen[[#This Row],[IBF member?]]="Yes",Opties!$E$5,Opties!$E$6),IF(L33="Yes",Opties!$E$3,Opties!$E$4))))</f>
        <v/>
      </c>
      <c r="O3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3" s="14" t="str">
        <f>IF(TabelInschrijvingen[[#This Row],[Category (Kata/Fights)]]="Kata Veterans","Kata Veterans",IF(TabelInschrijvingen[[#This Row],[Category (Kata/Fights)]]="Fights Veterans","Fights Veterans",""))</f>
        <v/>
      </c>
      <c r="Q3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3" s="15">
        <f>INDEX(AD:AD,MATCH(TabelInschrijvingen[[#This Row],[Team name]],AC:AC,0),1)</f>
        <v>0</v>
      </c>
      <c r="Y33" s="15" t="str">
        <f>IF(TabelInschrijvingen[[#This Row],[Poule]]="","",COUNTIF(O:O,TabelInschrijvingen[[#This Row],[Poule definitief]]))</f>
        <v/>
      </c>
      <c r="Z33" s="15" t="str">
        <f>TabelInschrijvingen[[#This Row],[Poule]]</f>
        <v/>
      </c>
      <c r="AA33" s="15">
        <f>IF(AND(LEFT(TabelInschrijvingen[[#This Row],[Poule definitief]],6)="Fights",LEFT(TabelInschrijvingen[[#This Row],[Poule definitief]],11)&lt;&gt;"Fights Team"),1,0)</f>
        <v>0</v>
      </c>
      <c r="AD33" s="15" cm="1">
        <f t="array" ref="AD33">MAX(IF(TabelInschrijvingen[Team name]=AC33,TabelInschrijvingen[Age]))</f>
        <v>0</v>
      </c>
    </row>
    <row r="34" spans="2:30" x14ac:dyDescent="0.3">
      <c r="B34" t="str">
        <f>IFERROR(IF(TabelInschrijvingen[[#This Row],[Firstname]]="","",B33+1),1)</f>
        <v/>
      </c>
      <c r="C34" t="str">
        <f t="shared" si="0"/>
        <v/>
      </c>
      <c r="J34" s="1"/>
      <c r="K34" s="14"/>
      <c r="L34" s="14"/>
      <c r="M34" s="6" t="str">
        <f t="shared" si="1"/>
        <v/>
      </c>
      <c r="N34" t="str">
        <f>IF(M34="","",IF(OR(J34="Team kata",J34="Team fights"),IF(TabelInschrijvingen[[#This Row],[IBF member?]]="Yes",Opties!$E$7,Opties!$E$8),IF(M34&gt;=16,IF(TabelInschrijvingen[[#This Row],[IBF member?]]="Yes",Opties!$E$5,Opties!$E$6),IF(L34="Yes",Opties!$E$3,Opties!$E$4))))</f>
        <v/>
      </c>
      <c r="O3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4" s="15" t="str">
        <f>IF(TabelInschrijvingen[[#This Row],[Category (Kata/Fights)]]="Kata Veterans","Kata Veterans",IF(TabelInschrijvingen[[#This Row],[Category (Kata/Fights)]]="Fights Veterans","Fights Veterans",""))</f>
        <v/>
      </c>
      <c r="Q3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4" s="15">
        <f>INDEX(AD:AD,MATCH(TabelInschrijvingen[[#This Row],[Team name]],AC:AC,0),1)</f>
        <v>0</v>
      </c>
      <c r="Y34" s="15" t="str">
        <f>IF(TabelInschrijvingen[[#This Row],[Poule]]="","",COUNTIF(O:O,TabelInschrijvingen[[#This Row],[Poule definitief]]))</f>
        <v/>
      </c>
      <c r="Z34" s="15" t="str">
        <f>TabelInschrijvingen[[#This Row],[Poule]]</f>
        <v/>
      </c>
      <c r="AA34" s="15">
        <f>IF(AND(LEFT(TabelInschrijvingen[[#This Row],[Poule definitief]],6)="Fights",LEFT(TabelInschrijvingen[[#This Row],[Poule definitief]],11)&lt;&gt;"Fights Team"),1,0)</f>
        <v>0</v>
      </c>
      <c r="AD34" s="15" cm="1">
        <f t="array" ref="AD34">MAX(IF(TabelInschrijvingen[Team name]=AC34,TabelInschrijvingen[Age]))</f>
        <v>0</v>
      </c>
    </row>
    <row r="35" spans="2:30" x14ac:dyDescent="0.3">
      <c r="B35" t="str">
        <f>IFERROR(IF(TabelInschrijvingen[[#This Row],[Firstname]]="","",B34+1),1)</f>
        <v/>
      </c>
      <c r="C35" t="str">
        <f t="shared" si="0"/>
        <v/>
      </c>
      <c r="J35" s="1"/>
      <c r="K35" s="14"/>
      <c r="L35" s="14"/>
      <c r="M35" s="6" t="str">
        <f t="shared" si="1"/>
        <v/>
      </c>
      <c r="N35" t="str">
        <f>IF(M35="","",IF(OR(J35="Team kata",J35="Team fights"),IF(TabelInschrijvingen[[#This Row],[IBF member?]]="Yes",Opties!$E$7,Opties!$E$8),IF(M35&gt;=16,IF(TabelInschrijvingen[[#This Row],[IBF member?]]="Yes",Opties!$E$5,Opties!$E$6),IF(L35="Yes",Opties!$E$3,Opties!$E$4))))</f>
        <v/>
      </c>
      <c r="O3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5" s="15" t="str">
        <f>IF(TabelInschrijvingen[[#This Row],[Category (Kata/Fights)]]="Kata Veterans","Kata Veterans",IF(TabelInschrijvingen[[#This Row],[Category (Kata/Fights)]]="Fights Veterans","Fights Veterans",""))</f>
        <v/>
      </c>
      <c r="Q3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5" s="15">
        <f>INDEX(AD:AD,MATCH(TabelInschrijvingen[[#This Row],[Team name]],AC:AC,0),1)</f>
        <v>0</v>
      </c>
      <c r="Y35" s="15" t="str">
        <f>IF(TabelInschrijvingen[[#This Row],[Poule]]="","",COUNTIF(O:O,TabelInschrijvingen[[#This Row],[Poule definitief]]))</f>
        <v/>
      </c>
      <c r="Z35" s="15" t="str">
        <f>TabelInschrijvingen[[#This Row],[Poule]]</f>
        <v/>
      </c>
      <c r="AA35" s="15">
        <f>IF(AND(LEFT(TabelInschrijvingen[[#This Row],[Poule definitief]],6)="Fights",LEFT(TabelInschrijvingen[[#This Row],[Poule definitief]],11)&lt;&gt;"Fights Team"),1,0)</f>
        <v>0</v>
      </c>
      <c r="AD35" s="15" cm="1">
        <f t="array" ref="AD35">MAX(IF(TabelInschrijvingen[Team name]=AC35,TabelInschrijvingen[Age]))</f>
        <v>0</v>
      </c>
    </row>
    <row r="36" spans="2:30" x14ac:dyDescent="0.3">
      <c r="B36" t="str">
        <f>IFERROR(IF(TabelInschrijvingen[[#This Row],[Firstname]]="","",B35+1),1)</f>
        <v/>
      </c>
      <c r="C36" t="str">
        <f t="shared" si="0"/>
        <v/>
      </c>
      <c r="J36" s="1"/>
      <c r="K36" s="14"/>
      <c r="L36" s="14"/>
      <c r="M36" s="6" t="str">
        <f t="shared" si="1"/>
        <v/>
      </c>
      <c r="N36" t="str">
        <f>IF(M36="","",IF(OR(J36="Team kata",J36="Team fights"),IF(TabelInschrijvingen[[#This Row],[IBF member?]]="Yes",Opties!$E$7,Opties!$E$8),IF(M36&gt;=16,IF(TabelInschrijvingen[[#This Row],[IBF member?]]="Yes",Opties!$E$5,Opties!$E$6),IF(L36="Yes",Opties!$E$3,Opties!$E$4))))</f>
        <v/>
      </c>
      <c r="O3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6" s="15" t="str">
        <f>IF(TabelInschrijvingen[[#This Row],[Category (Kata/Fights)]]="Kata Veterans","Kata Veterans",IF(TabelInschrijvingen[[#This Row],[Category (Kata/Fights)]]="Fights Veterans","Fights Veterans",""))</f>
        <v/>
      </c>
      <c r="Q3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6" s="15">
        <f>INDEX(AD:AD,MATCH(TabelInschrijvingen[[#This Row],[Team name]],AC:AC,0),1)</f>
        <v>0</v>
      </c>
      <c r="Y36" s="15" t="str">
        <f>IF(TabelInschrijvingen[[#This Row],[Poule]]="","",COUNTIF(O:O,TabelInschrijvingen[[#This Row],[Poule definitief]]))</f>
        <v/>
      </c>
      <c r="Z36" s="15" t="str">
        <f>TabelInschrijvingen[[#This Row],[Poule]]</f>
        <v/>
      </c>
      <c r="AA36" s="15">
        <f>IF(AND(LEFT(TabelInschrijvingen[[#This Row],[Poule definitief]],6)="Fights",LEFT(TabelInschrijvingen[[#This Row],[Poule definitief]],11)&lt;&gt;"Fights Team"),1,0)</f>
        <v>0</v>
      </c>
      <c r="AD36" s="15" cm="1">
        <f t="array" ref="AD36">MAX(IF(TabelInschrijvingen[Team name]=AC36,TabelInschrijvingen[Age]))</f>
        <v>0</v>
      </c>
    </row>
    <row r="37" spans="2:30" x14ac:dyDescent="0.3">
      <c r="B37" t="str">
        <f>IFERROR(IF(TabelInschrijvingen[[#This Row],[Firstname]]="","",B36+1),1)</f>
        <v/>
      </c>
      <c r="C37" t="str">
        <f t="shared" si="0"/>
        <v/>
      </c>
      <c r="J37" s="1"/>
      <c r="K37" s="14"/>
      <c r="L37" s="14"/>
      <c r="M37" s="6" t="str">
        <f t="shared" si="1"/>
        <v/>
      </c>
      <c r="N37" t="str">
        <f>IF(M37="","",IF(OR(J37="Team kata",J37="Team fights"),IF(TabelInschrijvingen[[#This Row],[IBF member?]]="Yes",Opties!$E$7,Opties!$E$8),IF(M37&gt;=16,IF(TabelInschrijvingen[[#This Row],[IBF member?]]="Yes",Opties!$E$5,Opties!$E$6),IF(L37="Yes",Opties!$E$3,Opties!$E$4))))</f>
        <v/>
      </c>
      <c r="O3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7" s="15" t="str">
        <f>IF(TabelInschrijvingen[[#This Row],[Category (Kata/Fights)]]="Kata Veterans","Kata Veterans",IF(TabelInschrijvingen[[#This Row],[Category (Kata/Fights)]]="Fights Veterans","Fights Veterans",""))</f>
        <v/>
      </c>
      <c r="Q3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7" s="15">
        <f>INDEX(AD:AD,MATCH(TabelInschrijvingen[[#This Row],[Team name]],AC:AC,0),1)</f>
        <v>0</v>
      </c>
      <c r="Y37" s="15" t="str">
        <f>IF(TabelInschrijvingen[[#This Row],[Poule]]="","",COUNTIF(O:O,TabelInschrijvingen[[#This Row],[Poule definitief]]))</f>
        <v/>
      </c>
      <c r="Z37" s="15" t="str">
        <f>TabelInschrijvingen[[#This Row],[Poule]]</f>
        <v/>
      </c>
      <c r="AA37" s="15">
        <f>IF(AND(LEFT(TabelInschrijvingen[[#This Row],[Poule definitief]],6)="Fights",LEFT(TabelInschrijvingen[[#This Row],[Poule definitief]],11)&lt;&gt;"Fights Team"),1,0)</f>
        <v>0</v>
      </c>
      <c r="AD37" s="15" cm="1">
        <f t="array" ref="AD37">MAX(IF(TabelInschrijvingen[Team name]=AC37,TabelInschrijvingen[Age]))</f>
        <v>0</v>
      </c>
    </row>
    <row r="38" spans="2:30" x14ac:dyDescent="0.3">
      <c r="B38" t="str">
        <f>IFERROR(IF(TabelInschrijvingen[[#This Row],[Firstname]]="","",B37+1),1)</f>
        <v/>
      </c>
      <c r="C38" t="str">
        <f t="shared" si="0"/>
        <v/>
      </c>
      <c r="J38" s="1"/>
      <c r="K38" s="14"/>
      <c r="L38" s="14"/>
      <c r="M38" s="6" t="str">
        <f t="shared" si="1"/>
        <v/>
      </c>
      <c r="N38" t="str">
        <f>IF(M38="","",IF(OR(J38="Team kata",J38="Team fights"),IF(TabelInschrijvingen[[#This Row],[IBF member?]]="Yes",Opties!$E$7,Opties!$E$8),IF(M38&gt;=16,IF(TabelInschrijvingen[[#This Row],[IBF member?]]="Yes",Opties!$E$5,Opties!$E$6),IF(L38="Yes",Opties!$E$3,Opties!$E$4))))</f>
        <v/>
      </c>
      <c r="O3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8" s="15" t="str">
        <f>IF(TabelInschrijvingen[[#This Row],[Category (Kata/Fights)]]="Kata Veterans","Kata Veterans",IF(TabelInschrijvingen[[#This Row],[Category (Kata/Fights)]]="Fights Veterans","Fights Veterans",""))</f>
        <v/>
      </c>
      <c r="Q3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8" s="15">
        <f>INDEX(AD:AD,MATCH(TabelInschrijvingen[[#This Row],[Team name]],AC:AC,0),1)</f>
        <v>0</v>
      </c>
      <c r="Y38" s="15" t="str">
        <f>IF(TabelInschrijvingen[[#This Row],[Poule]]="","",COUNTIF(O:O,TabelInschrijvingen[[#This Row],[Poule definitief]]))</f>
        <v/>
      </c>
      <c r="Z38" s="15" t="str">
        <f>TabelInschrijvingen[[#This Row],[Poule]]</f>
        <v/>
      </c>
      <c r="AA38" s="15">
        <f>IF(AND(LEFT(TabelInschrijvingen[[#This Row],[Poule definitief]],6)="Fights",LEFT(TabelInschrijvingen[[#This Row],[Poule definitief]],11)&lt;&gt;"Fights Team"),1,0)</f>
        <v>0</v>
      </c>
      <c r="AD38" s="15" cm="1">
        <f t="array" ref="AD38">MAX(IF(TabelInschrijvingen[Team name]=AC38,TabelInschrijvingen[Age]))</f>
        <v>0</v>
      </c>
    </row>
    <row r="39" spans="2:30" x14ac:dyDescent="0.3">
      <c r="B39" t="str">
        <f>IFERROR(IF(TabelInschrijvingen[[#This Row],[Firstname]]="","",B38+1),1)</f>
        <v/>
      </c>
      <c r="C39" t="str">
        <f t="shared" si="0"/>
        <v/>
      </c>
      <c r="J39" s="1"/>
      <c r="K39" s="14"/>
      <c r="L39" s="14"/>
      <c r="M39" s="6" t="str">
        <f t="shared" si="1"/>
        <v/>
      </c>
      <c r="N39" t="str">
        <f>IF(M39="","",IF(OR(J39="Team kata",J39="Team fights"),IF(TabelInschrijvingen[[#This Row],[IBF member?]]="Yes",Opties!$E$7,Opties!$E$8),IF(M39&gt;=16,IF(TabelInschrijvingen[[#This Row],[IBF member?]]="Yes",Opties!$E$5,Opties!$E$6),IF(L39="Yes",Opties!$E$3,Opties!$E$4))))</f>
        <v/>
      </c>
      <c r="O3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9" s="15" t="str">
        <f>IF(TabelInschrijvingen[[#This Row],[Category (Kata/Fights)]]="Kata Veterans","Kata Veterans",IF(TabelInschrijvingen[[#This Row],[Category (Kata/Fights)]]="Fights Veterans","Fights Veterans",""))</f>
        <v/>
      </c>
      <c r="Q3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9" s="15">
        <f>INDEX(AD:AD,MATCH(TabelInschrijvingen[[#This Row],[Team name]],AC:AC,0),1)</f>
        <v>0</v>
      </c>
      <c r="Y39" s="15" t="str">
        <f>IF(TabelInschrijvingen[[#This Row],[Poule]]="","",COUNTIF(O:O,TabelInschrijvingen[[#This Row],[Poule definitief]]))</f>
        <v/>
      </c>
      <c r="Z39" s="15" t="str">
        <f>TabelInschrijvingen[[#This Row],[Poule]]</f>
        <v/>
      </c>
      <c r="AA39" s="15">
        <f>IF(AND(LEFT(TabelInschrijvingen[[#This Row],[Poule definitief]],6)="Fights",LEFT(TabelInschrijvingen[[#This Row],[Poule definitief]],11)&lt;&gt;"Fights Team"),1,0)</f>
        <v>0</v>
      </c>
      <c r="AD39" s="15" cm="1">
        <f t="array" ref="AD39">MAX(IF(TabelInschrijvingen[Team name]=AC39,TabelInschrijvingen[Age]))</f>
        <v>0</v>
      </c>
    </row>
    <row r="40" spans="2:30" x14ac:dyDescent="0.3">
      <c r="B40" t="str">
        <f>IFERROR(IF(TabelInschrijvingen[[#This Row],[Firstname]]="","",B39+1),1)</f>
        <v/>
      </c>
      <c r="C40" t="str">
        <f t="shared" si="0"/>
        <v/>
      </c>
      <c r="J40" s="1"/>
      <c r="K40" s="14"/>
      <c r="L40" s="14"/>
      <c r="M40" s="6" t="str">
        <f t="shared" si="1"/>
        <v/>
      </c>
      <c r="N40" t="str">
        <f>IF(M40="","",IF(OR(J40="Team kata",J40="Team fights"),IF(TabelInschrijvingen[[#This Row],[IBF member?]]="Yes",Opties!$E$7,Opties!$E$8),IF(M40&gt;=16,IF(TabelInschrijvingen[[#This Row],[IBF member?]]="Yes",Opties!$E$5,Opties!$E$6),IF(L40="Yes",Opties!$E$3,Opties!$E$4))))</f>
        <v/>
      </c>
      <c r="O4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0" s="15" t="str">
        <f>IF(TabelInschrijvingen[[#This Row],[Category (Kata/Fights)]]="Kata Veterans","Kata Veterans",IF(TabelInschrijvingen[[#This Row],[Category (Kata/Fights)]]="Fights Veterans","Fights Veterans",""))</f>
        <v/>
      </c>
      <c r="Q4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0" s="15">
        <f>INDEX(AD:AD,MATCH(TabelInschrijvingen[[#This Row],[Team name]],AC:AC,0),1)</f>
        <v>0</v>
      </c>
      <c r="Y40" s="15" t="str">
        <f>IF(TabelInschrijvingen[[#This Row],[Poule]]="","",COUNTIF(O:O,TabelInschrijvingen[[#This Row],[Poule definitief]]))</f>
        <v/>
      </c>
      <c r="Z40" s="15" t="str">
        <f>TabelInschrijvingen[[#This Row],[Poule]]</f>
        <v/>
      </c>
      <c r="AA40" s="15">
        <f>IF(AND(LEFT(TabelInschrijvingen[[#This Row],[Poule definitief]],6)="Fights",LEFT(TabelInschrijvingen[[#This Row],[Poule definitief]],11)&lt;&gt;"Fights Team"),1,0)</f>
        <v>0</v>
      </c>
      <c r="AD40" s="15" cm="1">
        <f t="array" ref="AD40">MAX(IF(TabelInschrijvingen[Team name]=AC40,TabelInschrijvingen[Age]))</f>
        <v>0</v>
      </c>
    </row>
    <row r="41" spans="2:30" x14ac:dyDescent="0.3">
      <c r="B41" t="str">
        <f>IFERROR(IF(TabelInschrijvingen[[#This Row],[Firstname]]="","",B40+1),1)</f>
        <v/>
      </c>
      <c r="C41" t="str">
        <f t="shared" si="0"/>
        <v/>
      </c>
      <c r="J41" s="1"/>
      <c r="K41" s="14"/>
      <c r="L41" s="14"/>
      <c r="M41" s="6" t="str">
        <f t="shared" si="1"/>
        <v/>
      </c>
      <c r="N41" t="str">
        <f>IF(M41="","",IF(OR(J41="Team kata",J41="Team fights"),IF(TabelInschrijvingen[[#This Row],[IBF member?]]="Yes",Opties!$E$7,Opties!$E$8),IF(M41&gt;=16,IF(TabelInschrijvingen[[#This Row],[IBF member?]]="Yes",Opties!$E$5,Opties!$E$6),IF(L41="Yes",Opties!$E$3,Opties!$E$4))))</f>
        <v/>
      </c>
      <c r="O4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1" s="15" t="str">
        <f>IF(TabelInschrijvingen[[#This Row],[Category (Kata/Fights)]]="Kata Veterans","Kata Veterans",IF(TabelInschrijvingen[[#This Row],[Category (Kata/Fights)]]="Fights Veterans","Fights Veterans",""))</f>
        <v/>
      </c>
      <c r="Q4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1" s="15">
        <f>INDEX(AD:AD,MATCH(TabelInschrijvingen[[#This Row],[Team name]],AC:AC,0),1)</f>
        <v>0</v>
      </c>
      <c r="Y41" s="15" t="str">
        <f>IF(TabelInschrijvingen[[#This Row],[Poule]]="","",COUNTIF(O:O,TabelInschrijvingen[[#This Row],[Poule definitief]]))</f>
        <v/>
      </c>
      <c r="Z41" s="15" t="str">
        <f>TabelInschrijvingen[[#This Row],[Poule]]</f>
        <v/>
      </c>
      <c r="AA41" s="15">
        <f>IF(AND(LEFT(TabelInschrijvingen[[#This Row],[Poule definitief]],6)="Fights",LEFT(TabelInschrijvingen[[#This Row],[Poule definitief]],11)&lt;&gt;"Fights Team"),1,0)</f>
        <v>0</v>
      </c>
      <c r="AD41" s="15" cm="1">
        <f t="array" ref="AD41">MAX(IF(TabelInschrijvingen[Team name]=AC41,TabelInschrijvingen[Age]))</f>
        <v>0</v>
      </c>
    </row>
    <row r="42" spans="2:30" x14ac:dyDescent="0.3">
      <c r="B42" t="str">
        <f>IFERROR(IF(TabelInschrijvingen[[#This Row],[Firstname]]="","",B41+1),1)</f>
        <v/>
      </c>
      <c r="C42" t="str">
        <f t="shared" si="0"/>
        <v/>
      </c>
      <c r="J42" s="1"/>
      <c r="K42" s="14"/>
      <c r="L42" s="14"/>
      <c r="M42" s="6" t="str">
        <f t="shared" si="1"/>
        <v/>
      </c>
      <c r="N42" t="str">
        <f>IF(M42="","",IF(OR(J42="Team kata",J42="Team fights"),IF(TabelInschrijvingen[[#This Row],[IBF member?]]="Yes",Opties!$E$7,Opties!$E$8),IF(M42&gt;=16,IF(TabelInschrijvingen[[#This Row],[IBF member?]]="Yes",Opties!$E$5,Opties!$E$6),IF(L42="Yes",Opties!$E$3,Opties!$E$4))))</f>
        <v/>
      </c>
      <c r="O4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2" s="15" t="str">
        <f>IF(TabelInschrijvingen[[#This Row],[Category (Kata/Fights)]]="Kata Veterans","Kata Veterans",IF(TabelInschrijvingen[[#This Row],[Category (Kata/Fights)]]="Fights Veterans","Fights Veterans",""))</f>
        <v/>
      </c>
      <c r="Q4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2" s="15">
        <f>INDEX(AD:AD,MATCH(TabelInschrijvingen[[#This Row],[Team name]],AC:AC,0),1)</f>
        <v>0</v>
      </c>
      <c r="Y42" s="15" t="str">
        <f>IF(TabelInschrijvingen[[#This Row],[Poule]]="","",COUNTIF(O:O,TabelInschrijvingen[[#This Row],[Poule definitief]]))</f>
        <v/>
      </c>
      <c r="Z42" s="15" t="str">
        <f>TabelInschrijvingen[[#This Row],[Poule]]</f>
        <v/>
      </c>
      <c r="AA42" s="15">
        <f>IF(AND(LEFT(TabelInschrijvingen[[#This Row],[Poule definitief]],6)="Fights",LEFT(TabelInschrijvingen[[#This Row],[Poule definitief]],11)&lt;&gt;"Fights Team"),1,0)</f>
        <v>0</v>
      </c>
      <c r="AD42" s="15" cm="1">
        <f t="array" ref="AD42">MAX(IF(TabelInschrijvingen[Team name]=AC42,TabelInschrijvingen[Age]))</f>
        <v>0</v>
      </c>
    </row>
    <row r="43" spans="2:30" x14ac:dyDescent="0.3">
      <c r="B43" t="str">
        <f>IFERROR(IF(TabelInschrijvingen[[#This Row],[Firstname]]="","",B42+1),1)</f>
        <v/>
      </c>
      <c r="C43" t="str">
        <f t="shared" si="0"/>
        <v/>
      </c>
      <c r="J43" s="1"/>
      <c r="K43" s="14"/>
      <c r="L43" s="14"/>
      <c r="M43" s="8" t="str">
        <f t="shared" si="1"/>
        <v/>
      </c>
      <c r="N43" t="str">
        <f>IF(M43="","",IF(OR(J43="Team kata",J43="Team fights"),IF(TabelInschrijvingen[[#This Row],[IBF member?]]="Yes",Opties!$E$7,Opties!$E$8),IF(M43&gt;=16,IF(TabelInschrijvingen[[#This Row],[IBF member?]]="Yes",Opties!$E$5,Opties!$E$6),IF(L43="Yes",Opties!$E$3,Opties!$E$4))))</f>
        <v/>
      </c>
      <c r="O4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3" s="14" t="str">
        <f>IF(TabelInschrijvingen[[#This Row],[Category (Kata/Fights)]]="Kata Veterans","Kata Veterans",IF(TabelInschrijvingen[[#This Row],[Category (Kata/Fights)]]="Fights Veterans","Fights Veterans",""))</f>
        <v/>
      </c>
      <c r="Q4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3" s="15">
        <f>INDEX(AD:AD,MATCH(TabelInschrijvingen[[#This Row],[Team name]],AC:AC,0),1)</f>
        <v>0</v>
      </c>
      <c r="Y43" s="15" t="str">
        <f>IF(TabelInschrijvingen[[#This Row],[Poule]]="","",COUNTIF(O:O,TabelInschrijvingen[[#This Row],[Poule definitief]]))</f>
        <v/>
      </c>
      <c r="Z43" s="15" t="str">
        <f>TabelInschrijvingen[[#This Row],[Poule]]</f>
        <v/>
      </c>
      <c r="AA43" s="15">
        <f>IF(AND(LEFT(TabelInschrijvingen[[#This Row],[Poule definitief]],6)="Fights",LEFT(TabelInschrijvingen[[#This Row],[Poule definitief]],11)&lt;&gt;"Fights Team"),1,0)</f>
        <v>0</v>
      </c>
      <c r="AD43" s="15" cm="1">
        <f t="array" ref="AD43">MAX(IF(TabelInschrijvingen[Team name]=AC43,TabelInschrijvingen[Age]))</f>
        <v>0</v>
      </c>
    </row>
    <row r="44" spans="2:30" x14ac:dyDescent="0.3">
      <c r="B44" t="str">
        <f>IFERROR(IF(TabelInschrijvingen[[#This Row],[Firstname]]="","",B43+1),1)</f>
        <v/>
      </c>
      <c r="C44" t="str">
        <f t="shared" si="0"/>
        <v/>
      </c>
      <c r="J44" s="1"/>
      <c r="K44" s="14"/>
      <c r="L44" s="14"/>
      <c r="M44" s="8" t="str">
        <f t="shared" si="1"/>
        <v/>
      </c>
      <c r="N44" t="str">
        <f>IF(M44="","",IF(OR(J44="Team kata",J44="Team fights"),IF(TabelInschrijvingen[[#This Row],[IBF member?]]="Yes",Opties!$E$7,Opties!$E$8),IF(M44&gt;=16,IF(TabelInschrijvingen[[#This Row],[IBF member?]]="Yes",Opties!$E$5,Opties!$E$6),IF(L44="Yes",Opties!$E$3,Opties!$E$4))))</f>
        <v/>
      </c>
      <c r="O4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4" s="14" t="str">
        <f>IF(TabelInschrijvingen[[#This Row],[Category (Kata/Fights)]]="Kata Veterans","Kata Veterans",IF(TabelInschrijvingen[[#This Row],[Category (Kata/Fights)]]="Fights Veterans","Fights Veterans",""))</f>
        <v/>
      </c>
      <c r="Q4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4" s="15">
        <f>INDEX(AD:AD,MATCH(TabelInschrijvingen[[#This Row],[Team name]],AC:AC,0),1)</f>
        <v>0</v>
      </c>
      <c r="Y44" s="15" t="str">
        <f>IF(TabelInschrijvingen[[#This Row],[Poule]]="","",COUNTIF(O:O,TabelInschrijvingen[[#This Row],[Poule definitief]]))</f>
        <v/>
      </c>
      <c r="Z44" s="15" t="str">
        <f>TabelInschrijvingen[[#This Row],[Poule]]</f>
        <v/>
      </c>
      <c r="AA44" s="15">
        <f>IF(AND(LEFT(TabelInschrijvingen[[#This Row],[Poule definitief]],6)="Fights",LEFT(TabelInschrijvingen[[#This Row],[Poule definitief]],11)&lt;&gt;"Fights Team"),1,0)</f>
        <v>0</v>
      </c>
      <c r="AD44" s="15" cm="1">
        <f t="array" ref="AD44">MAX(IF(TabelInschrijvingen[Team name]=AC44,TabelInschrijvingen[Age]))</f>
        <v>0</v>
      </c>
    </row>
    <row r="45" spans="2:30" x14ac:dyDescent="0.3">
      <c r="B45" t="str">
        <f>IFERROR(IF(TabelInschrijvingen[[#This Row],[Firstname]]="","",B44+1),1)</f>
        <v/>
      </c>
      <c r="C45" t="str">
        <f t="shared" si="0"/>
        <v/>
      </c>
      <c r="J45" s="1"/>
      <c r="K45" s="14"/>
      <c r="L45" s="14"/>
      <c r="M45" s="8" t="str">
        <f t="shared" si="1"/>
        <v/>
      </c>
      <c r="N45" t="str">
        <f>IF(M45="","",IF(OR(J45="Team kata",J45="Team fights"),IF(TabelInschrijvingen[[#This Row],[IBF member?]]="Yes",Opties!$E$7,Opties!$E$8),IF(M45&gt;=16,IF(TabelInschrijvingen[[#This Row],[IBF member?]]="Yes",Opties!$E$5,Opties!$E$6),IF(L45="Yes",Opties!$E$3,Opties!$E$4))))</f>
        <v/>
      </c>
      <c r="O4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5" s="14" t="str">
        <f>IF(TabelInschrijvingen[[#This Row],[Category (Kata/Fights)]]="Kata Veterans","Kata Veterans",IF(TabelInschrijvingen[[#This Row],[Category (Kata/Fights)]]="Fights Veterans","Fights Veterans",""))</f>
        <v/>
      </c>
      <c r="Q4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5" s="15">
        <f>INDEX(AD:AD,MATCH(TabelInschrijvingen[[#This Row],[Team name]],AC:AC,0),1)</f>
        <v>0</v>
      </c>
      <c r="Y45" s="15" t="str">
        <f>IF(TabelInschrijvingen[[#This Row],[Poule]]="","",COUNTIF(O:O,TabelInschrijvingen[[#This Row],[Poule definitief]]))</f>
        <v/>
      </c>
      <c r="Z45" s="15" t="str">
        <f>TabelInschrijvingen[[#This Row],[Poule]]</f>
        <v/>
      </c>
      <c r="AA45" s="15">
        <f>IF(AND(LEFT(TabelInschrijvingen[[#This Row],[Poule definitief]],6)="Fights",LEFT(TabelInschrijvingen[[#This Row],[Poule definitief]],11)&lt;&gt;"Fights Team"),1,0)</f>
        <v>0</v>
      </c>
      <c r="AD45" s="15" cm="1">
        <f t="array" ref="AD45">MAX(IF(TabelInschrijvingen[Team name]=AC45,TabelInschrijvingen[Age]))</f>
        <v>0</v>
      </c>
    </row>
    <row r="46" spans="2:30" x14ac:dyDescent="0.3">
      <c r="B46" t="str">
        <f>IFERROR(IF(TabelInschrijvingen[[#This Row],[Firstname]]="","",B45+1),1)</f>
        <v/>
      </c>
      <c r="C46" t="str">
        <f t="shared" si="0"/>
        <v/>
      </c>
      <c r="J46" s="1"/>
      <c r="K46" s="14"/>
      <c r="L46" s="14"/>
      <c r="M46" s="8" t="str">
        <f t="shared" si="1"/>
        <v/>
      </c>
      <c r="N46" t="str">
        <f>IF(M46="","",IF(OR(J46="Team kata",J46="Team fights"),IF(TabelInschrijvingen[[#This Row],[IBF member?]]="Yes",Opties!$E$7,Opties!$E$8),IF(M46&gt;=16,IF(TabelInschrijvingen[[#This Row],[IBF member?]]="Yes",Opties!$E$5,Opties!$E$6),IF(L46="Yes",Opties!$E$3,Opties!$E$4))))</f>
        <v/>
      </c>
      <c r="O4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6" s="14" t="str">
        <f>IF(TabelInschrijvingen[[#This Row],[Category (Kata/Fights)]]="Kata Veterans","Kata Veterans",IF(TabelInschrijvingen[[#This Row],[Category (Kata/Fights)]]="Fights Veterans","Fights Veterans",""))</f>
        <v/>
      </c>
      <c r="Q4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6" s="15">
        <f>INDEX(AD:AD,MATCH(TabelInschrijvingen[[#This Row],[Team name]],AC:AC,0),1)</f>
        <v>0</v>
      </c>
      <c r="Y46" s="15" t="str">
        <f>IF(TabelInschrijvingen[[#This Row],[Poule]]="","",COUNTIF(O:O,TabelInschrijvingen[[#This Row],[Poule definitief]]))</f>
        <v/>
      </c>
      <c r="Z46" s="15" t="str">
        <f>TabelInschrijvingen[[#This Row],[Poule]]</f>
        <v/>
      </c>
      <c r="AA46" s="15">
        <f>IF(AND(LEFT(TabelInschrijvingen[[#This Row],[Poule definitief]],6)="Fights",LEFT(TabelInschrijvingen[[#This Row],[Poule definitief]],11)&lt;&gt;"Fights Team"),1,0)</f>
        <v>0</v>
      </c>
      <c r="AD46" s="15" cm="1">
        <f t="array" ref="AD46">MAX(IF(TabelInschrijvingen[Team name]=AC46,TabelInschrijvingen[Age]))</f>
        <v>0</v>
      </c>
    </row>
    <row r="47" spans="2:30" x14ac:dyDescent="0.3">
      <c r="B47" t="str">
        <f>IFERROR(IF(TabelInschrijvingen[[#This Row],[Firstname]]="","",B46+1),1)</f>
        <v/>
      </c>
      <c r="C47" t="str">
        <f t="shared" si="0"/>
        <v/>
      </c>
      <c r="J47" s="1"/>
      <c r="K47" s="14"/>
      <c r="L47" s="14"/>
      <c r="M47" s="6" t="str">
        <f t="shared" si="1"/>
        <v/>
      </c>
      <c r="N47" t="str">
        <f>IF(M47="","",IF(OR(J47="Team kata",J47="Team fights"),IF(TabelInschrijvingen[[#This Row],[IBF member?]]="Yes",Opties!$E$7,Opties!$E$8),IF(M47&gt;=16,IF(TabelInschrijvingen[[#This Row],[IBF member?]]="Yes",Opties!$E$5,Opties!$E$6),IF(L47="Yes",Opties!$E$3,Opties!$E$4))))</f>
        <v/>
      </c>
      <c r="O4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7" s="15" t="str">
        <f>IF(TabelInschrijvingen[[#This Row],[Category (Kata/Fights)]]="Kata Veterans","Kata Veterans",IF(TabelInschrijvingen[[#This Row],[Category (Kata/Fights)]]="Fights Veterans","Fights Veterans",""))</f>
        <v/>
      </c>
      <c r="Q4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7" s="15">
        <f>INDEX(AD:AD,MATCH(TabelInschrijvingen[[#This Row],[Team name]],AC:AC,0),1)</f>
        <v>0</v>
      </c>
      <c r="Y47" s="15" t="str">
        <f>IF(TabelInschrijvingen[[#This Row],[Poule]]="","",COUNTIF(O:O,TabelInschrijvingen[[#This Row],[Poule definitief]]))</f>
        <v/>
      </c>
      <c r="Z47" s="15" t="str">
        <f>TabelInschrijvingen[[#This Row],[Poule]]</f>
        <v/>
      </c>
      <c r="AA47" s="15">
        <f>IF(AND(LEFT(TabelInschrijvingen[[#This Row],[Poule definitief]],6)="Fights",LEFT(TabelInschrijvingen[[#This Row],[Poule definitief]],11)&lt;&gt;"Fights Team"),1,0)</f>
        <v>0</v>
      </c>
      <c r="AD47" s="15" cm="1">
        <f t="array" ref="AD47">MAX(IF(TabelInschrijvingen[Team name]=AC47,TabelInschrijvingen[Age]))</f>
        <v>0</v>
      </c>
    </row>
    <row r="48" spans="2:30" x14ac:dyDescent="0.3">
      <c r="B48" t="str">
        <f>IFERROR(IF(TabelInschrijvingen[[#This Row],[Firstname]]="","",B47+1),1)</f>
        <v/>
      </c>
      <c r="C48" t="str">
        <f t="shared" si="0"/>
        <v/>
      </c>
      <c r="J48" s="1"/>
      <c r="K48" s="14"/>
      <c r="L48" s="14"/>
      <c r="M48" s="6" t="str">
        <f t="shared" si="1"/>
        <v/>
      </c>
      <c r="N48" t="str">
        <f>IF(M48="","",IF(OR(J48="Team kata",J48="Team fights"),IF(TabelInschrijvingen[[#This Row],[IBF member?]]="Yes",Opties!$E$7,Opties!$E$8),IF(M48&gt;=16,IF(TabelInschrijvingen[[#This Row],[IBF member?]]="Yes",Opties!$E$5,Opties!$E$6),IF(L48="Yes",Opties!$E$3,Opties!$E$4))))</f>
        <v/>
      </c>
      <c r="O4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8" s="15" t="str">
        <f>IF(TabelInschrijvingen[[#This Row],[Category (Kata/Fights)]]="Kata Veterans","Kata Veterans",IF(TabelInschrijvingen[[#This Row],[Category (Kata/Fights)]]="Fights Veterans","Fights Veterans",""))</f>
        <v/>
      </c>
      <c r="Q4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8" s="15">
        <f>INDEX(AD:AD,MATCH(TabelInschrijvingen[[#This Row],[Team name]],AC:AC,0),1)</f>
        <v>0</v>
      </c>
      <c r="Y48" s="15" t="str">
        <f>IF(TabelInschrijvingen[[#This Row],[Poule]]="","",COUNTIF(O:O,TabelInschrijvingen[[#This Row],[Poule definitief]]))</f>
        <v/>
      </c>
      <c r="Z48" s="15" t="str">
        <f>TabelInschrijvingen[[#This Row],[Poule]]</f>
        <v/>
      </c>
      <c r="AA48" s="15">
        <f>IF(AND(LEFT(TabelInschrijvingen[[#This Row],[Poule definitief]],6)="Fights",LEFT(TabelInschrijvingen[[#This Row],[Poule definitief]],11)&lt;&gt;"Fights Team"),1,0)</f>
        <v>0</v>
      </c>
      <c r="AD48" s="15" cm="1">
        <f t="array" ref="AD48">MAX(IF(TabelInschrijvingen[Team name]=AC48,TabelInschrijvingen[Age]))</f>
        <v>0</v>
      </c>
    </row>
    <row r="49" spans="2:30" x14ac:dyDescent="0.3">
      <c r="B49" t="str">
        <f>IFERROR(IF(TabelInschrijvingen[[#This Row],[Firstname]]="","",B48+1),1)</f>
        <v/>
      </c>
      <c r="C49" t="str">
        <f t="shared" si="0"/>
        <v/>
      </c>
      <c r="J49" s="1"/>
      <c r="K49" s="14"/>
      <c r="L49" s="14"/>
      <c r="M49" s="6" t="str">
        <f t="shared" si="1"/>
        <v/>
      </c>
      <c r="N49" t="str">
        <f>IF(M49="","",IF(OR(J49="Team kata",J49="Team fights"),IF(TabelInschrijvingen[[#This Row],[IBF member?]]="Yes",Opties!$E$7,Opties!$E$8),IF(M49&gt;=16,IF(TabelInschrijvingen[[#This Row],[IBF member?]]="Yes",Opties!$E$5,Opties!$E$6),IF(L49="Yes",Opties!$E$3,Opties!$E$4))))</f>
        <v/>
      </c>
      <c r="O4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49" s="15" t="str">
        <f>IF(TabelInschrijvingen[[#This Row],[Category (Kata/Fights)]]="Kata Veterans","Kata Veterans",IF(TabelInschrijvingen[[#This Row],[Category (Kata/Fights)]]="Fights Veterans","Fights Veterans",""))</f>
        <v/>
      </c>
      <c r="Q4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4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4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4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4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4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4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49" s="15">
        <f>INDEX(AD:AD,MATCH(TabelInschrijvingen[[#This Row],[Team name]],AC:AC,0),1)</f>
        <v>0</v>
      </c>
      <c r="Y49" s="15" t="str">
        <f>IF(TabelInschrijvingen[[#This Row],[Poule]]="","",COUNTIF(O:O,TabelInschrijvingen[[#This Row],[Poule definitief]]))</f>
        <v/>
      </c>
      <c r="Z49" s="15" t="str">
        <f>TabelInschrijvingen[[#This Row],[Poule]]</f>
        <v/>
      </c>
      <c r="AA49" s="15">
        <f>IF(AND(LEFT(TabelInschrijvingen[[#This Row],[Poule definitief]],6)="Fights",LEFT(TabelInschrijvingen[[#This Row],[Poule definitief]],11)&lt;&gt;"Fights Team"),1,0)</f>
        <v>0</v>
      </c>
      <c r="AD49" s="15" cm="1">
        <f t="array" ref="AD49">MAX(IF(TabelInschrijvingen[Team name]=AC49,TabelInschrijvingen[Age]))</f>
        <v>0</v>
      </c>
    </row>
    <row r="50" spans="2:30" x14ac:dyDescent="0.3">
      <c r="B50" t="str">
        <f>IFERROR(IF(TabelInschrijvingen[[#This Row],[Firstname]]="","",B49+1),1)</f>
        <v/>
      </c>
      <c r="C50" t="str">
        <f t="shared" si="0"/>
        <v/>
      </c>
      <c r="J50" s="1"/>
      <c r="K50" s="14"/>
      <c r="L50" s="14"/>
      <c r="M50" s="6" t="str">
        <f t="shared" si="1"/>
        <v/>
      </c>
      <c r="N50" t="str">
        <f>IF(M50="","",IF(OR(J50="Team kata",J50="Team fights"),IF(TabelInschrijvingen[[#This Row],[IBF member?]]="Yes",Opties!$E$7,Opties!$E$8),IF(M50&gt;=16,IF(TabelInschrijvingen[[#This Row],[IBF member?]]="Yes",Opties!$E$5,Opties!$E$6),IF(L50="Yes",Opties!$E$3,Opties!$E$4))))</f>
        <v/>
      </c>
      <c r="O5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0" s="15" t="str">
        <f>IF(TabelInschrijvingen[[#This Row],[Category (Kata/Fights)]]="Kata Veterans","Kata Veterans",IF(TabelInschrijvingen[[#This Row],[Category (Kata/Fights)]]="Fights Veterans","Fights Veterans",""))</f>
        <v/>
      </c>
      <c r="Q5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0" s="15">
        <f>INDEX(AD:AD,MATCH(TabelInschrijvingen[[#This Row],[Team name]],AC:AC,0),1)</f>
        <v>0</v>
      </c>
      <c r="Y50" s="15" t="str">
        <f>IF(TabelInschrijvingen[[#This Row],[Poule]]="","",COUNTIF(O:O,TabelInschrijvingen[[#This Row],[Poule definitief]]))</f>
        <v/>
      </c>
      <c r="Z50" s="15" t="str">
        <f>TabelInschrijvingen[[#This Row],[Poule]]</f>
        <v/>
      </c>
      <c r="AA50" s="15">
        <f>IF(AND(LEFT(TabelInschrijvingen[[#This Row],[Poule definitief]],6)="Fights",LEFT(TabelInschrijvingen[[#This Row],[Poule definitief]],11)&lt;&gt;"Fights Team"),1,0)</f>
        <v>0</v>
      </c>
      <c r="AD50" s="15" cm="1">
        <f t="array" ref="AD50">MAX(IF(TabelInschrijvingen[Team name]=AC50,TabelInschrijvingen[Age]))</f>
        <v>0</v>
      </c>
    </row>
    <row r="51" spans="2:30" x14ac:dyDescent="0.3">
      <c r="B51" t="str">
        <f>IFERROR(IF(TabelInschrijvingen[[#This Row],[Firstname]]="","",B50+1),1)</f>
        <v/>
      </c>
      <c r="C51" t="str">
        <f t="shared" si="0"/>
        <v/>
      </c>
      <c r="J51" s="1"/>
      <c r="K51" s="14"/>
      <c r="L51" s="14"/>
      <c r="M51" s="6" t="str">
        <f t="shared" si="1"/>
        <v/>
      </c>
      <c r="N51" t="str">
        <f>IF(M51="","",IF(OR(J51="Team kata",J51="Team fights"),IF(TabelInschrijvingen[[#This Row],[IBF member?]]="Yes",Opties!$E$7,Opties!$E$8),IF(M51&gt;=16,IF(TabelInschrijvingen[[#This Row],[IBF member?]]="Yes",Opties!$E$5,Opties!$E$6),IF(L51="Yes",Opties!$E$3,Opties!$E$4))))</f>
        <v/>
      </c>
      <c r="O5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1" s="15" t="str">
        <f>IF(TabelInschrijvingen[[#This Row],[Category (Kata/Fights)]]="Kata Veterans","Kata Veterans",IF(TabelInschrijvingen[[#This Row],[Category (Kata/Fights)]]="Fights Veterans","Fights Veterans",""))</f>
        <v/>
      </c>
      <c r="Q5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1" s="15">
        <f>INDEX(AD:AD,MATCH(TabelInschrijvingen[[#This Row],[Team name]],AC:AC,0),1)</f>
        <v>0</v>
      </c>
      <c r="Y51" s="15" t="str">
        <f>IF(TabelInschrijvingen[[#This Row],[Poule]]="","",COUNTIF(O:O,TabelInschrijvingen[[#This Row],[Poule definitief]]))</f>
        <v/>
      </c>
      <c r="Z51" s="15" t="str">
        <f>TabelInschrijvingen[[#This Row],[Poule]]</f>
        <v/>
      </c>
      <c r="AA51" s="15">
        <f>IF(AND(LEFT(TabelInschrijvingen[[#This Row],[Poule definitief]],6)="Fights",LEFT(TabelInschrijvingen[[#This Row],[Poule definitief]],11)&lt;&gt;"Fights Team"),1,0)</f>
        <v>0</v>
      </c>
      <c r="AD51" s="15" cm="1">
        <f t="array" ref="AD51">MAX(IF(TabelInschrijvingen[Team name]=AC51,TabelInschrijvingen[Age]))</f>
        <v>0</v>
      </c>
    </row>
    <row r="52" spans="2:30" x14ac:dyDescent="0.3">
      <c r="B52" t="str">
        <f>IFERROR(IF(TabelInschrijvingen[[#This Row],[Firstname]]="","",B51+1),1)</f>
        <v/>
      </c>
      <c r="C52" t="str">
        <f t="shared" si="0"/>
        <v/>
      </c>
      <c r="J52" s="1"/>
      <c r="K52" s="14"/>
      <c r="L52" s="14"/>
      <c r="M52" s="6" t="str">
        <f t="shared" si="1"/>
        <v/>
      </c>
      <c r="N52" t="str">
        <f>IF(M52="","",IF(OR(J52="Team kata",J52="Team fights"),IF(TabelInschrijvingen[[#This Row],[IBF member?]]="Yes",Opties!$E$7,Opties!$E$8),IF(M52&gt;=16,IF(TabelInschrijvingen[[#This Row],[IBF member?]]="Yes",Opties!$E$5,Opties!$E$6),IF(L52="Yes",Opties!$E$3,Opties!$E$4))))</f>
        <v/>
      </c>
      <c r="O5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2" s="15" t="str">
        <f>IF(TabelInschrijvingen[[#This Row],[Category (Kata/Fights)]]="Kata Veterans","Kata Veterans",IF(TabelInschrijvingen[[#This Row],[Category (Kata/Fights)]]="Fights Veterans","Fights Veterans",""))</f>
        <v/>
      </c>
      <c r="Q5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2" s="15">
        <f>INDEX(AD:AD,MATCH(TabelInschrijvingen[[#This Row],[Team name]],AC:AC,0),1)</f>
        <v>0</v>
      </c>
      <c r="Y52" s="15" t="str">
        <f>IF(TabelInschrijvingen[[#This Row],[Poule]]="","",COUNTIF(O:O,TabelInschrijvingen[[#This Row],[Poule definitief]]))</f>
        <v/>
      </c>
      <c r="Z52" s="15" t="str">
        <f>TabelInschrijvingen[[#This Row],[Poule]]</f>
        <v/>
      </c>
      <c r="AA52" s="15">
        <f>IF(AND(LEFT(TabelInschrijvingen[[#This Row],[Poule definitief]],6)="Fights",LEFT(TabelInschrijvingen[[#This Row],[Poule definitief]],11)&lt;&gt;"Fights Team"),1,0)</f>
        <v>0</v>
      </c>
      <c r="AD52" s="15" cm="1">
        <f t="array" ref="AD52">MAX(IF(TabelInschrijvingen[Team name]=AC52,TabelInschrijvingen[Age]))</f>
        <v>0</v>
      </c>
    </row>
    <row r="53" spans="2:30" x14ac:dyDescent="0.3">
      <c r="B53" t="str">
        <f>IFERROR(IF(TabelInschrijvingen[[#This Row],[Firstname]]="","",B52+1),1)</f>
        <v/>
      </c>
      <c r="C53" t="str">
        <f t="shared" si="0"/>
        <v/>
      </c>
      <c r="J53" s="1"/>
      <c r="K53" s="14"/>
      <c r="L53" s="14"/>
      <c r="M53" s="6" t="str">
        <f t="shared" si="1"/>
        <v/>
      </c>
      <c r="N53" t="str">
        <f>IF(M53="","",IF(OR(J53="Team kata",J53="Team fights"),IF(TabelInschrijvingen[[#This Row],[IBF member?]]="Yes",Opties!$E$7,Opties!$E$8),IF(M53&gt;=16,IF(TabelInschrijvingen[[#This Row],[IBF member?]]="Yes",Opties!$E$5,Opties!$E$6),IF(L53="Yes",Opties!$E$3,Opties!$E$4))))</f>
        <v/>
      </c>
      <c r="O5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3" s="15" t="str">
        <f>IF(TabelInschrijvingen[[#This Row],[Category (Kata/Fights)]]="Kata Veterans","Kata Veterans",IF(TabelInschrijvingen[[#This Row],[Category (Kata/Fights)]]="Fights Veterans","Fights Veterans",""))</f>
        <v/>
      </c>
      <c r="Q5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3" s="15">
        <f>INDEX(AD:AD,MATCH(TabelInschrijvingen[[#This Row],[Team name]],AC:AC,0),1)</f>
        <v>0</v>
      </c>
      <c r="Y53" s="15" t="str">
        <f>IF(TabelInschrijvingen[[#This Row],[Poule]]="","",COUNTIF(O:O,TabelInschrijvingen[[#This Row],[Poule definitief]]))</f>
        <v/>
      </c>
      <c r="Z53" s="15" t="str">
        <f>TabelInschrijvingen[[#This Row],[Poule]]</f>
        <v/>
      </c>
      <c r="AA53" s="15">
        <f>IF(AND(LEFT(TabelInschrijvingen[[#This Row],[Poule definitief]],6)="Fights",LEFT(TabelInschrijvingen[[#This Row],[Poule definitief]],11)&lt;&gt;"Fights Team"),1,0)</f>
        <v>0</v>
      </c>
      <c r="AD53" s="15" cm="1">
        <f t="array" ref="AD53">MAX(IF(TabelInschrijvingen[Team name]=AC53,TabelInschrijvingen[Age]))</f>
        <v>0</v>
      </c>
    </row>
    <row r="54" spans="2:30" x14ac:dyDescent="0.3">
      <c r="B54" t="str">
        <f>IFERROR(IF(TabelInschrijvingen[[#This Row],[Firstname]]="","",B53+1),1)</f>
        <v/>
      </c>
      <c r="C54" t="str">
        <f t="shared" si="0"/>
        <v/>
      </c>
      <c r="J54" s="1"/>
      <c r="K54" s="14"/>
      <c r="L54" s="14"/>
      <c r="M54" s="6" t="str">
        <f t="shared" si="1"/>
        <v/>
      </c>
      <c r="N54" t="str">
        <f>IF(M54="","",IF(OR(J54="Team kata",J54="Team fights"),IF(TabelInschrijvingen[[#This Row],[IBF member?]]="Yes",Opties!$E$7,Opties!$E$8),IF(M54&gt;=16,IF(TabelInschrijvingen[[#This Row],[IBF member?]]="Yes",Opties!$E$5,Opties!$E$6),IF(L54="Yes",Opties!$E$3,Opties!$E$4))))</f>
        <v/>
      </c>
      <c r="O5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4" s="15" t="str">
        <f>IF(TabelInschrijvingen[[#This Row],[Category (Kata/Fights)]]="Kata Veterans","Kata Veterans",IF(TabelInschrijvingen[[#This Row],[Category (Kata/Fights)]]="Fights Veterans","Fights Veterans",""))</f>
        <v/>
      </c>
      <c r="Q5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4" s="15">
        <f>INDEX(AD:AD,MATCH(TabelInschrijvingen[[#This Row],[Team name]],AC:AC,0),1)</f>
        <v>0</v>
      </c>
      <c r="Y54" s="15" t="str">
        <f>IF(TabelInschrijvingen[[#This Row],[Poule]]="","",COUNTIF(O:O,TabelInschrijvingen[[#This Row],[Poule definitief]]))</f>
        <v/>
      </c>
      <c r="Z54" s="15" t="str">
        <f>TabelInschrijvingen[[#This Row],[Poule]]</f>
        <v/>
      </c>
      <c r="AA54" s="15">
        <f>IF(AND(LEFT(TabelInschrijvingen[[#This Row],[Poule definitief]],6)="Fights",LEFT(TabelInschrijvingen[[#This Row],[Poule definitief]],11)&lt;&gt;"Fights Team"),1,0)</f>
        <v>0</v>
      </c>
      <c r="AD54" s="15" cm="1">
        <f t="array" ref="AD54">MAX(IF(TabelInschrijvingen[Team name]=AC54,TabelInschrijvingen[Age]))</f>
        <v>0</v>
      </c>
    </row>
    <row r="55" spans="2:30" x14ac:dyDescent="0.3">
      <c r="B55" t="str">
        <f>IFERROR(IF(TabelInschrijvingen[[#This Row],[Firstname]]="","",B54+1),1)</f>
        <v/>
      </c>
      <c r="C55" t="str">
        <f t="shared" si="0"/>
        <v/>
      </c>
      <c r="J55" s="1"/>
      <c r="K55" s="14"/>
      <c r="L55" s="14"/>
      <c r="M55" s="6" t="str">
        <f t="shared" si="1"/>
        <v/>
      </c>
      <c r="N55" t="str">
        <f>IF(M55="","",IF(OR(J55="Team kata",J55="Team fights"),IF(TabelInschrijvingen[[#This Row],[IBF member?]]="Yes",Opties!$E$7,Opties!$E$8),IF(M55&gt;=16,IF(TabelInschrijvingen[[#This Row],[IBF member?]]="Yes",Opties!$E$5,Opties!$E$6),IF(L55="Yes",Opties!$E$3,Opties!$E$4))))</f>
        <v/>
      </c>
      <c r="O5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5" s="15" t="str">
        <f>IF(TabelInschrijvingen[[#This Row],[Category (Kata/Fights)]]="Kata Veterans","Kata Veterans",IF(TabelInschrijvingen[[#This Row],[Category (Kata/Fights)]]="Fights Veterans","Fights Veterans",""))</f>
        <v/>
      </c>
      <c r="Q5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5" s="15">
        <f>INDEX(AD:AD,MATCH(TabelInschrijvingen[[#This Row],[Team name]],AC:AC,0),1)</f>
        <v>0</v>
      </c>
      <c r="Y55" s="15" t="str">
        <f>IF(TabelInschrijvingen[[#This Row],[Poule]]="","",COUNTIF(O:O,TabelInschrijvingen[[#This Row],[Poule definitief]]))</f>
        <v/>
      </c>
      <c r="Z55" s="15" t="str">
        <f>TabelInschrijvingen[[#This Row],[Poule]]</f>
        <v/>
      </c>
      <c r="AA55" s="15">
        <f>IF(AND(LEFT(TabelInschrijvingen[[#This Row],[Poule definitief]],6)="Fights",LEFT(TabelInschrijvingen[[#This Row],[Poule definitief]],11)&lt;&gt;"Fights Team"),1,0)</f>
        <v>0</v>
      </c>
      <c r="AD55" s="15" cm="1">
        <f t="array" ref="AD55">MAX(IF(TabelInschrijvingen[Team name]=AC55,TabelInschrijvingen[Age]))</f>
        <v>0</v>
      </c>
    </row>
    <row r="56" spans="2:30" x14ac:dyDescent="0.3">
      <c r="B56" t="str">
        <f>IFERROR(IF(TabelInschrijvingen[[#This Row],[Firstname]]="","",B55+1),1)</f>
        <v/>
      </c>
      <c r="C56" t="str">
        <f t="shared" si="0"/>
        <v/>
      </c>
      <c r="J56" s="1"/>
      <c r="K56" s="14"/>
      <c r="L56" s="14"/>
      <c r="M56" s="6" t="str">
        <f t="shared" si="1"/>
        <v/>
      </c>
      <c r="N56" t="str">
        <f>IF(M56="","",IF(OR(J56="Team kata",J56="Team fights"),IF(TabelInschrijvingen[[#This Row],[IBF member?]]="Yes",Opties!$E$7,Opties!$E$8),IF(M56&gt;=16,IF(TabelInschrijvingen[[#This Row],[IBF member?]]="Yes",Opties!$E$5,Opties!$E$6),IF(L56="Yes",Opties!$E$3,Opties!$E$4))))</f>
        <v/>
      </c>
      <c r="O5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6" s="15" t="str">
        <f>IF(TabelInschrijvingen[[#This Row],[Category (Kata/Fights)]]="Kata Veterans","Kata Veterans",IF(TabelInschrijvingen[[#This Row],[Category (Kata/Fights)]]="Fights Veterans","Fights Veterans",""))</f>
        <v/>
      </c>
      <c r="Q5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6" s="15">
        <f>INDEX(AD:AD,MATCH(TabelInschrijvingen[[#This Row],[Team name]],AC:AC,0),1)</f>
        <v>0</v>
      </c>
      <c r="Y56" s="15" t="str">
        <f>IF(TabelInschrijvingen[[#This Row],[Poule]]="","",COUNTIF(O:O,TabelInschrijvingen[[#This Row],[Poule definitief]]))</f>
        <v/>
      </c>
      <c r="Z56" s="15" t="str">
        <f>TabelInschrijvingen[[#This Row],[Poule]]</f>
        <v/>
      </c>
      <c r="AA56" s="15">
        <f>IF(AND(LEFT(TabelInschrijvingen[[#This Row],[Poule definitief]],6)="Fights",LEFT(TabelInschrijvingen[[#This Row],[Poule definitief]],11)&lt;&gt;"Fights Team"),1,0)</f>
        <v>0</v>
      </c>
      <c r="AD56" s="15" cm="1">
        <f t="array" ref="AD56">MAX(IF(TabelInschrijvingen[Team name]=AC56,TabelInschrijvingen[Age]))</f>
        <v>0</v>
      </c>
    </row>
    <row r="57" spans="2:30" x14ac:dyDescent="0.3">
      <c r="B57" t="str">
        <f>IFERROR(IF(TabelInschrijvingen[[#This Row],[Firstname]]="","",B56+1),1)</f>
        <v/>
      </c>
      <c r="C57" t="str">
        <f t="shared" si="0"/>
        <v/>
      </c>
      <c r="J57" s="1"/>
      <c r="K57" s="14"/>
      <c r="L57" s="14"/>
      <c r="M57" s="6" t="str">
        <f t="shared" si="1"/>
        <v/>
      </c>
      <c r="N57" t="str">
        <f>IF(M57="","",IF(OR(J57="Team kata",J57="Team fights"),IF(TabelInschrijvingen[[#This Row],[IBF member?]]="Yes",Opties!$E$7,Opties!$E$8),IF(M57&gt;=16,IF(TabelInschrijvingen[[#This Row],[IBF member?]]="Yes",Opties!$E$5,Opties!$E$6),IF(L57="Yes",Opties!$E$3,Opties!$E$4))))</f>
        <v/>
      </c>
      <c r="O5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7" s="15" t="str">
        <f>IF(TabelInschrijvingen[[#This Row],[Category (Kata/Fights)]]="Kata Veterans","Kata Veterans",IF(TabelInschrijvingen[[#This Row],[Category (Kata/Fights)]]="Fights Veterans","Fights Veterans",""))</f>
        <v/>
      </c>
      <c r="Q5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7" s="15">
        <f>INDEX(AD:AD,MATCH(TabelInschrijvingen[[#This Row],[Team name]],AC:AC,0),1)</f>
        <v>0</v>
      </c>
      <c r="Y57" s="15" t="str">
        <f>IF(TabelInschrijvingen[[#This Row],[Poule]]="","",COUNTIF(O:O,TabelInschrijvingen[[#This Row],[Poule definitief]]))</f>
        <v/>
      </c>
      <c r="Z57" s="15" t="str">
        <f>TabelInschrijvingen[[#This Row],[Poule]]</f>
        <v/>
      </c>
      <c r="AA57" s="15">
        <f>IF(AND(LEFT(TabelInschrijvingen[[#This Row],[Poule definitief]],6)="Fights",LEFT(TabelInschrijvingen[[#This Row],[Poule definitief]],11)&lt;&gt;"Fights Team"),1,0)</f>
        <v>0</v>
      </c>
      <c r="AD57" s="15" cm="1">
        <f t="array" ref="AD57">MAX(IF(TabelInschrijvingen[Team name]=AC57,TabelInschrijvingen[Age]))</f>
        <v>0</v>
      </c>
    </row>
    <row r="58" spans="2:30" x14ac:dyDescent="0.3">
      <c r="B58" t="str">
        <f>IFERROR(IF(TabelInschrijvingen[[#This Row],[Firstname]]="","",B57+1),1)</f>
        <v/>
      </c>
      <c r="C58" t="str">
        <f t="shared" si="0"/>
        <v/>
      </c>
      <c r="J58" s="1"/>
      <c r="K58" s="14"/>
      <c r="L58" s="14"/>
      <c r="M58" s="6" t="str">
        <f t="shared" si="1"/>
        <v/>
      </c>
      <c r="N58" t="str">
        <f>IF(M58="","",IF(OR(J58="Team kata",J58="Team fights"),IF(TabelInschrijvingen[[#This Row],[IBF member?]]="Yes",Opties!$E$7,Opties!$E$8),IF(M58&gt;=16,IF(TabelInschrijvingen[[#This Row],[IBF member?]]="Yes",Opties!$E$5,Opties!$E$6),IF(L58="Yes",Opties!$E$3,Opties!$E$4))))</f>
        <v/>
      </c>
      <c r="O5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8" s="15" t="str">
        <f>IF(TabelInschrijvingen[[#This Row],[Category (Kata/Fights)]]="Kata Veterans","Kata Veterans",IF(TabelInschrijvingen[[#This Row],[Category (Kata/Fights)]]="Fights Veterans","Fights Veterans",""))</f>
        <v/>
      </c>
      <c r="Q5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8" s="15">
        <f>INDEX(AD:AD,MATCH(TabelInschrijvingen[[#This Row],[Team name]],AC:AC,0),1)</f>
        <v>0</v>
      </c>
      <c r="Y58" s="15" t="str">
        <f>IF(TabelInschrijvingen[[#This Row],[Poule]]="","",COUNTIF(O:O,TabelInschrijvingen[[#This Row],[Poule definitief]]))</f>
        <v/>
      </c>
      <c r="Z58" s="15" t="str">
        <f>TabelInschrijvingen[[#This Row],[Poule]]</f>
        <v/>
      </c>
      <c r="AA58" s="15">
        <f>IF(AND(LEFT(TabelInschrijvingen[[#This Row],[Poule definitief]],6)="Fights",LEFT(TabelInschrijvingen[[#This Row],[Poule definitief]],11)&lt;&gt;"Fights Team"),1,0)</f>
        <v>0</v>
      </c>
      <c r="AD58" s="15" cm="1">
        <f t="array" ref="AD58">MAX(IF(TabelInschrijvingen[Team name]=AC58,TabelInschrijvingen[Age]))</f>
        <v>0</v>
      </c>
    </row>
    <row r="59" spans="2:30" x14ac:dyDescent="0.3">
      <c r="B59" t="str">
        <f>IFERROR(IF(TabelInschrijvingen[[#This Row],[Firstname]]="","",B58+1),1)</f>
        <v/>
      </c>
      <c r="C59" t="str">
        <f t="shared" si="0"/>
        <v/>
      </c>
      <c r="J59" s="1"/>
      <c r="K59" s="14"/>
      <c r="L59" s="14"/>
      <c r="M59" s="6" t="str">
        <f t="shared" si="1"/>
        <v/>
      </c>
      <c r="N59" t="str">
        <f>IF(M59="","",IF(OR(J59="Team kata",J59="Team fights"),IF(TabelInschrijvingen[[#This Row],[IBF member?]]="Yes",Opties!$E$7,Opties!$E$8),IF(M59&gt;=16,IF(TabelInschrijvingen[[#This Row],[IBF member?]]="Yes",Opties!$E$5,Opties!$E$6),IF(L59="Yes",Opties!$E$3,Opties!$E$4))))</f>
        <v/>
      </c>
      <c r="O5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59" s="15" t="str">
        <f>IF(TabelInschrijvingen[[#This Row],[Category (Kata/Fights)]]="Kata Veterans","Kata Veterans",IF(TabelInschrijvingen[[#This Row],[Category (Kata/Fights)]]="Fights Veterans","Fights Veterans",""))</f>
        <v/>
      </c>
      <c r="Q5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5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5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5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5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5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5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59" s="15">
        <f>INDEX(AD:AD,MATCH(TabelInschrijvingen[[#This Row],[Team name]],AC:AC,0),1)</f>
        <v>0</v>
      </c>
      <c r="Y59" s="15" t="str">
        <f>IF(TabelInschrijvingen[[#This Row],[Poule]]="","",COUNTIF(O:O,TabelInschrijvingen[[#This Row],[Poule definitief]]))</f>
        <v/>
      </c>
      <c r="Z59" s="15" t="str">
        <f>TabelInschrijvingen[[#This Row],[Poule]]</f>
        <v/>
      </c>
      <c r="AA59" s="15">
        <f>IF(AND(LEFT(TabelInschrijvingen[[#This Row],[Poule definitief]],6)="Fights",LEFT(TabelInschrijvingen[[#This Row],[Poule definitief]],11)&lt;&gt;"Fights Team"),1,0)</f>
        <v>0</v>
      </c>
      <c r="AD59" s="15" cm="1">
        <f t="array" ref="AD59">MAX(IF(TabelInschrijvingen[Team name]=AC59,TabelInschrijvingen[Age]))</f>
        <v>0</v>
      </c>
    </row>
    <row r="60" spans="2:30" x14ac:dyDescent="0.3">
      <c r="B60" t="str">
        <f>IFERROR(IF(TabelInschrijvingen[[#This Row],[Firstname]]="","",B59+1),1)</f>
        <v/>
      </c>
      <c r="C60" t="str">
        <f t="shared" si="0"/>
        <v/>
      </c>
      <c r="J60" s="1"/>
      <c r="K60" s="14"/>
      <c r="L60" s="14"/>
      <c r="M60" s="6" t="str">
        <f t="shared" si="1"/>
        <v/>
      </c>
      <c r="N60" t="str">
        <f>IF(M60="","",IF(OR(J60="Team kata",J60="Team fights"),IF(TabelInschrijvingen[[#This Row],[IBF member?]]="Yes",Opties!$E$7,Opties!$E$8),IF(M60&gt;=16,IF(TabelInschrijvingen[[#This Row],[IBF member?]]="Yes",Opties!$E$5,Opties!$E$6),IF(L60="Yes",Opties!$E$3,Opties!$E$4))))</f>
        <v/>
      </c>
      <c r="O6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0" s="15" t="str">
        <f>IF(TabelInschrijvingen[[#This Row],[Category (Kata/Fights)]]="Kata Veterans","Kata Veterans",IF(TabelInschrijvingen[[#This Row],[Category (Kata/Fights)]]="Fights Veterans","Fights Veterans",""))</f>
        <v/>
      </c>
      <c r="Q6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0" s="15">
        <f>INDEX(AD:AD,MATCH(TabelInschrijvingen[[#This Row],[Team name]],AC:AC,0),1)</f>
        <v>0</v>
      </c>
      <c r="Y60" s="15" t="str">
        <f>IF(TabelInschrijvingen[[#This Row],[Poule]]="","",COUNTIF(O:O,TabelInschrijvingen[[#This Row],[Poule definitief]]))</f>
        <v/>
      </c>
      <c r="Z60" s="15" t="str">
        <f>TabelInschrijvingen[[#This Row],[Poule]]</f>
        <v/>
      </c>
      <c r="AA60" s="15">
        <f>IF(AND(LEFT(TabelInschrijvingen[[#This Row],[Poule definitief]],6)="Fights",LEFT(TabelInschrijvingen[[#This Row],[Poule definitief]],11)&lt;&gt;"Fights Team"),1,0)</f>
        <v>0</v>
      </c>
      <c r="AD60" s="15" cm="1">
        <f t="array" ref="AD60">MAX(IF(TabelInschrijvingen[Team name]=AC60,TabelInschrijvingen[Age]))</f>
        <v>0</v>
      </c>
    </row>
    <row r="61" spans="2:30" x14ac:dyDescent="0.3">
      <c r="B61" t="str">
        <f>IFERROR(IF(TabelInschrijvingen[[#This Row],[Firstname]]="","",B60+1),1)</f>
        <v/>
      </c>
      <c r="C61" t="str">
        <f t="shared" si="0"/>
        <v/>
      </c>
      <c r="J61" s="1"/>
      <c r="K61" s="14"/>
      <c r="L61" s="14"/>
      <c r="M61" s="6" t="str">
        <f t="shared" si="1"/>
        <v/>
      </c>
      <c r="N61" t="str">
        <f>IF(M61="","",IF(OR(J61="Team kata",J61="Team fights"),IF(TabelInschrijvingen[[#This Row],[IBF member?]]="Yes",Opties!$E$7,Opties!$E$8),IF(M61&gt;=16,IF(TabelInschrijvingen[[#This Row],[IBF member?]]="Yes",Opties!$E$5,Opties!$E$6),IF(L61="Yes",Opties!$E$3,Opties!$E$4))))</f>
        <v/>
      </c>
      <c r="O6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1" s="15" t="str">
        <f>IF(TabelInschrijvingen[[#This Row],[Category (Kata/Fights)]]="Kata Veterans","Kata Veterans",IF(TabelInschrijvingen[[#This Row],[Category (Kata/Fights)]]="Fights Veterans","Fights Veterans",""))</f>
        <v/>
      </c>
      <c r="Q6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1" s="15">
        <f>INDEX(AD:AD,MATCH(TabelInschrijvingen[[#This Row],[Team name]],AC:AC,0),1)</f>
        <v>0</v>
      </c>
      <c r="Y61" s="15" t="str">
        <f>IF(TabelInschrijvingen[[#This Row],[Poule]]="","",COUNTIF(O:O,TabelInschrijvingen[[#This Row],[Poule definitief]]))</f>
        <v/>
      </c>
      <c r="Z61" s="15" t="str">
        <f>TabelInschrijvingen[[#This Row],[Poule]]</f>
        <v/>
      </c>
      <c r="AA61" s="15">
        <f>IF(AND(LEFT(TabelInschrijvingen[[#This Row],[Poule definitief]],6)="Fights",LEFT(TabelInschrijvingen[[#This Row],[Poule definitief]],11)&lt;&gt;"Fights Team"),1,0)</f>
        <v>0</v>
      </c>
      <c r="AD61" s="15" cm="1">
        <f t="array" ref="AD61">MAX(IF(TabelInschrijvingen[Team name]=AC61,TabelInschrijvingen[Age]))</f>
        <v>0</v>
      </c>
    </row>
    <row r="62" spans="2:30" x14ac:dyDescent="0.3">
      <c r="B62" t="str">
        <f>IFERROR(IF(TabelInschrijvingen[[#This Row],[Firstname]]="","",B61+1),1)</f>
        <v/>
      </c>
      <c r="C62" t="str">
        <f t="shared" si="0"/>
        <v/>
      </c>
      <c r="J62" s="1"/>
      <c r="K62" s="14"/>
      <c r="L62" s="14"/>
      <c r="M62" s="8" t="str">
        <f t="shared" si="1"/>
        <v/>
      </c>
      <c r="N62" t="str">
        <f>IF(M62="","",IF(OR(J62="Team kata",J62="Team fights"),IF(TabelInschrijvingen[[#This Row],[IBF member?]]="Yes",Opties!$E$7,Opties!$E$8),IF(M62&gt;=16,IF(TabelInschrijvingen[[#This Row],[IBF member?]]="Yes",Opties!$E$5,Opties!$E$6),IF(L62="Yes",Opties!$E$3,Opties!$E$4))))</f>
        <v/>
      </c>
      <c r="O6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2" s="14" t="str">
        <f>IF(TabelInschrijvingen[[#This Row],[Category (Kata/Fights)]]="Kata Veterans","Kata Veterans",IF(TabelInschrijvingen[[#This Row],[Category (Kata/Fights)]]="Fights Veterans","Fights Veterans",""))</f>
        <v/>
      </c>
      <c r="Q6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2" s="15">
        <f>INDEX(AD:AD,MATCH(TabelInschrijvingen[[#This Row],[Team name]],AC:AC,0),1)</f>
        <v>0</v>
      </c>
      <c r="Y62" s="15" t="str">
        <f>IF(TabelInschrijvingen[[#This Row],[Poule]]="","",COUNTIF(O:O,TabelInschrijvingen[[#This Row],[Poule definitief]]))</f>
        <v/>
      </c>
      <c r="Z62" s="15" t="str">
        <f>TabelInschrijvingen[[#This Row],[Poule]]</f>
        <v/>
      </c>
      <c r="AA62" s="15">
        <f>IF(AND(LEFT(TabelInschrijvingen[[#This Row],[Poule definitief]],6)="Fights",LEFT(TabelInschrijvingen[[#This Row],[Poule definitief]],11)&lt;&gt;"Fights Team"),1,0)</f>
        <v>0</v>
      </c>
      <c r="AD62" s="15" cm="1">
        <f t="array" ref="AD62">MAX(IF(TabelInschrijvingen[Team name]=AC62,TabelInschrijvingen[Age]))</f>
        <v>0</v>
      </c>
    </row>
    <row r="63" spans="2:30" x14ac:dyDescent="0.3">
      <c r="B63" t="str">
        <f>IFERROR(IF(TabelInschrijvingen[[#This Row],[Firstname]]="","",B62+1),1)</f>
        <v/>
      </c>
      <c r="C63" t="str">
        <f t="shared" si="0"/>
        <v/>
      </c>
      <c r="J63" s="1"/>
      <c r="K63" s="14"/>
      <c r="L63" s="14"/>
      <c r="M63" s="6" t="str">
        <f t="shared" si="1"/>
        <v/>
      </c>
      <c r="N63" t="str">
        <f>IF(M63="","",IF(OR(J63="Team kata",J63="Team fights"),IF(TabelInschrijvingen[[#This Row],[IBF member?]]="Yes",Opties!$E$7,Opties!$E$8),IF(M63&gt;=16,IF(TabelInschrijvingen[[#This Row],[IBF member?]]="Yes",Opties!$E$5,Opties!$E$6),IF(L63="Yes",Opties!$E$3,Opties!$E$4))))</f>
        <v/>
      </c>
      <c r="O6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3" s="15" t="str">
        <f>IF(TabelInschrijvingen[[#This Row],[Category (Kata/Fights)]]="Kata Veterans","Kata Veterans",IF(TabelInschrijvingen[[#This Row],[Category (Kata/Fights)]]="Fights Veterans","Fights Veterans",""))</f>
        <v/>
      </c>
      <c r="Q6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3" s="15">
        <f>INDEX(AD:AD,MATCH(TabelInschrijvingen[[#This Row],[Team name]],AC:AC,0),1)</f>
        <v>0</v>
      </c>
      <c r="Y63" s="15" t="str">
        <f>IF(TabelInschrijvingen[[#This Row],[Poule]]="","",COUNTIF(O:O,TabelInschrijvingen[[#This Row],[Poule definitief]]))</f>
        <v/>
      </c>
      <c r="Z63" s="15" t="str">
        <f>TabelInschrijvingen[[#This Row],[Poule]]</f>
        <v/>
      </c>
      <c r="AA63" s="15">
        <f>IF(AND(LEFT(TabelInschrijvingen[[#This Row],[Poule definitief]],6)="Fights",LEFT(TabelInschrijvingen[[#This Row],[Poule definitief]],11)&lt;&gt;"Fights Team"),1,0)</f>
        <v>0</v>
      </c>
      <c r="AD63" s="15" cm="1">
        <f t="array" ref="AD63">MAX(IF(TabelInschrijvingen[Team name]=AC63,TabelInschrijvingen[Age]))</f>
        <v>0</v>
      </c>
    </row>
    <row r="64" spans="2:30" x14ac:dyDescent="0.3">
      <c r="B64" t="str">
        <f>IFERROR(IF(TabelInschrijvingen[[#This Row],[Firstname]]="","",B63+1),1)</f>
        <v/>
      </c>
      <c r="C64" t="str">
        <f t="shared" si="0"/>
        <v/>
      </c>
      <c r="J64" s="1"/>
      <c r="K64" s="14"/>
      <c r="L64" s="14"/>
      <c r="M64" s="6" t="str">
        <f t="shared" si="1"/>
        <v/>
      </c>
      <c r="N64" t="str">
        <f>IF(M64="","",IF(OR(J64="Team kata",J64="Team fights"),IF(TabelInschrijvingen[[#This Row],[IBF member?]]="Yes",Opties!$E$7,Opties!$E$8),IF(M64&gt;=16,IF(TabelInschrijvingen[[#This Row],[IBF member?]]="Yes",Opties!$E$5,Opties!$E$6),IF(L64="Yes",Opties!$E$3,Opties!$E$4))))</f>
        <v/>
      </c>
      <c r="O6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4" s="15" t="str">
        <f>IF(TabelInschrijvingen[[#This Row],[Category (Kata/Fights)]]="Kata Veterans","Kata Veterans",IF(TabelInschrijvingen[[#This Row],[Category (Kata/Fights)]]="Fights Veterans","Fights Veterans",""))</f>
        <v/>
      </c>
      <c r="Q6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4" s="15">
        <f>INDEX(AD:AD,MATCH(TabelInschrijvingen[[#This Row],[Team name]],AC:AC,0),1)</f>
        <v>0</v>
      </c>
      <c r="Y64" s="15" t="str">
        <f>IF(TabelInschrijvingen[[#This Row],[Poule]]="","",COUNTIF(O:O,TabelInschrijvingen[[#This Row],[Poule definitief]]))</f>
        <v/>
      </c>
      <c r="Z64" s="15" t="str">
        <f>TabelInschrijvingen[[#This Row],[Poule]]</f>
        <v/>
      </c>
      <c r="AA64" s="15">
        <f>IF(AND(LEFT(TabelInschrijvingen[[#This Row],[Poule definitief]],6)="Fights",LEFT(TabelInschrijvingen[[#This Row],[Poule definitief]],11)&lt;&gt;"Fights Team"),1,0)</f>
        <v>0</v>
      </c>
      <c r="AD64" s="15" cm="1">
        <f t="array" ref="AD64">MAX(IF(TabelInschrijvingen[Team name]=AC64,TabelInschrijvingen[Age]))</f>
        <v>0</v>
      </c>
    </row>
    <row r="65" spans="2:30" x14ac:dyDescent="0.3">
      <c r="B65" t="str">
        <f>IFERROR(IF(TabelInschrijvingen[[#This Row],[Firstname]]="","",B64+1),1)</f>
        <v/>
      </c>
      <c r="C65" t="str">
        <f t="shared" si="0"/>
        <v/>
      </c>
      <c r="J65" s="1"/>
      <c r="K65" s="14"/>
      <c r="L65" s="14"/>
      <c r="M65" s="6" t="str">
        <f t="shared" si="1"/>
        <v/>
      </c>
      <c r="N65" t="str">
        <f>IF(M65="","",IF(OR(J65="Team kata",J65="Team fights"),IF(TabelInschrijvingen[[#This Row],[IBF member?]]="Yes",Opties!$E$7,Opties!$E$8),IF(M65&gt;=16,IF(TabelInschrijvingen[[#This Row],[IBF member?]]="Yes",Opties!$E$5,Opties!$E$6),IF(L65="Yes",Opties!$E$3,Opties!$E$4))))</f>
        <v/>
      </c>
      <c r="O6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5" s="15" t="str">
        <f>IF(TabelInschrijvingen[[#This Row],[Category (Kata/Fights)]]="Kata Veterans","Kata Veterans",IF(TabelInschrijvingen[[#This Row],[Category (Kata/Fights)]]="Fights Veterans","Fights Veterans",""))</f>
        <v/>
      </c>
      <c r="Q6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5" s="15">
        <f>INDEX(AD:AD,MATCH(TabelInschrijvingen[[#This Row],[Team name]],AC:AC,0),1)</f>
        <v>0</v>
      </c>
      <c r="Y65" s="15" t="str">
        <f>IF(TabelInschrijvingen[[#This Row],[Poule]]="","",COUNTIF(O:O,TabelInschrijvingen[[#This Row],[Poule definitief]]))</f>
        <v/>
      </c>
      <c r="Z65" s="15" t="str">
        <f>TabelInschrijvingen[[#This Row],[Poule]]</f>
        <v/>
      </c>
      <c r="AA65" s="15">
        <f>IF(AND(LEFT(TabelInschrijvingen[[#This Row],[Poule definitief]],6)="Fights",LEFT(TabelInschrijvingen[[#This Row],[Poule definitief]],11)&lt;&gt;"Fights Team"),1,0)</f>
        <v>0</v>
      </c>
      <c r="AD65" s="15" cm="1">
        <f t="array" ref="AD65">MAX(IF(TabelInschrijvingen[Team name]=AC65,TabelInschrijvingen[Age]))</f>
        <v>0</v>
      </c>
    </row>
    <row r="66" spans="2:30" x14ac:dyDescent="0.3">
      <c r="B66" t="str">
        <f>IFERROR(IF(TabelInschrijvingen[[#This Row],[Firstname]]="","",B65+1),1)</f>
        <v/>
      </c>
      <c r="C66" t="str">
        <f t="shared" si="0"/>
        <v/>
      </c>
      <c r="J66" s="1"/>
      <c r="K66" s="14"/>
      <c r="L66" s="14"/>
      <c r="M66" s="6" t="str">
        <f t="shared" si="1"/>
        <v/>
      </c>
      <c r="N66" t="str">
        <f>IF(M66="","",IF(OR(J66="Team kata",J66="Team fights"),IF(TabelInschrijvingen[[#This Row],[IBF member?]]="Yes",Opties!$E$7,Opties!$E$8),IF(M66&gt;=16,IF(TabelInschrijvingen[[#This Row],[IBF member?]]="Yes",Opties!$E$5,Opties!$E$6),IF(L66="Yes",Opties!$E$3,Opties!$E$4))))</f>
        <v/>
      </c>
      <c r="O6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6" s="15" t="str">
        <f>IF(TabelInschrijvingen[[#This Row],[Category (Kata/Fights)]]="Kata Veterans","Kata Veterans",IF(TabelInschrijvingen[[#This Row],[Category (Kata/Fights)]]="Fights Veterans","Fights Veterans",""))</f>
        <v/>
      </c>
      <c r="Q6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6" s="15">
        <f>INDEX(AD:AD,MATCH(TabelInschrijvingen[[#This Row],[Team name]],AC:AC,0),1)</f>
        <v>0</v>
      </c>
      <c r="Y66" s="15" t="str">
        <f>IF(TabelInschrijvingen[[#This Row],[Poule]]="","",COUNTIF(O:O,TabelInschrijvingen[[#This Row],[Poule definitief]]))</f>
        <v/>
      </c>
      <c r="Z66" s="15" t="str">
        <f>TabelInschrijvingen[[#This Row],[Poule]]</f>
        <v/>
      </c>
      <c r="AA66" s="15">
        <f>IF(AND(LEFT(TabelInschrijvingen[[#This Row],[Poule definitief]],6)="Fights",LEFT(TabelInschrijvingen[[#This Row],[Poule definitief]],11)&lt;&gt;"Fights Team"),1,0)</f>
        <v>0</v>
      </c>
      <c r="AD66" s="15" cm="1">
        <f t="array" ref="AD66">MAX(IF(TabelInschrijvingen[Team name]=AC66,TabelInschrijvingen[Age]))</f>
        <v>0</v>
      </c>
    </row>
    <row r="67" spans="2:30" x14ac:dyDescent="0.3">
      <c r="B67" t="str">
        <f>IFERROR(IF(TabelInschrijvingen[[#This Row],[Firstname]]="","",B66+1),1)</f>
        <v/>
      </c>
      <c r="C67" t="str">
        <f t="shared" si="0"/>
        <v/>
      </c>
      <c r="J67" s="1"/>
      <c r="K67" s="14"/>
      <c r="L67" s="14"/>
      <c r="M67" s="6" t="str">
        <f t="shared" si="1"/>
        <v/>
      </c>
      <c r="N67" t="str">
        <f>IF(M67="","",IF(OR(J67="Team kata",J67="Team fights"),IF(TabelInschrijvingen[[#This Row],[IBF member?]]="Yes",Opties!$E$7,Opties!$E$8),IF(M67&gt;=16,IF(TabelInschrijvingen[[#This Row],[IBF member?]]="Yes",Opties!$E$5,Opties!$E$6),IF(L67="Yes",Opties!$E$3,Opties!$E$4))))</f>
        <v/>
      </c>
      <c r="O6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7" s="15" t="str">
        <f>IF(TabelInschrijvingen[[#This Row],[Category (Kata/Fights)]]="Kata Veterans","Kata Veterans",IF(TabelInschrijvingen[[#This Row],[Category (Kata/Fights)]]="Fights Veterans","Fights Veterans",""))</f>
        <v/>
      </c>
      <c r="Q6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7" s="15">
        <f>INDEX(AD:AD,MATCH(TabelInschrijvingen[[#This Row],[Team name]],AC:AC,0),1)</f>
        <v>0</v>
      </c>
      <c r="Y67" s="15" t="str">
        <f>IF(TabelInschrijvingen[[#This Row],[Poule]]="","",COUNTIF(O:O,TabelInschrijvingen[[#This Row],[Poule definitief]]))</f>
        <v/>
      </c>
      <c r="Z67" s="15" t="str">
        <f>TabelInschrijvingen[[#This Row],[Poule]]</f>
        <v/>
      </c>
      <c r="AA67" s="15">
        <f>IF(AND(LEFT(TabelInschrijvingen[[#This Row],[Poule definitief]],6)="Fights",LEFT(TabelInschrijvingen[[#This Row],[Poule definitief]],11)&lt;&gt;"Fights Team"),1,0)</f>
        <v>0</v>
      </c>
      <c r="AD67" s="15" cm="1">
        <f t="array" ref="AD67">MAX(IF(TabelInschrijvingen[Team name]=AC67,TabelInschrijvingen[Age]))</f>
        <v>0</v>
      </c>
    </row>
    <row r="68" spans="2:30" x14ac:dyDescent="0.3">
      <c r="B68" t="str">
        <f>IFERROR(IF(TabelInschrijvingen[[#This Row],[Firstname]]="","",B67+1),1)</f>
        <v/>
      </c>
      <c r="C68" t="str">
        <f t="shared" si="0"/>
        <v/>
      </c>
      <c r="J68" s="1"/>
      <c r="K68" s="14"/>
      <c r="L68" s="14"/>
      <c r="M68" s="6" t="str">
        <f t="shared" si="1"/>
        <v/>
      </c>
      <c r="N68" t="str">
        <f>IF(M68="","",IF(OR(J68="Team kata",J68="Team fights"),IF(TabelInschrijvingen[[#This Row],[IBF member?]]="Yes",Opties!$E$7,Opties!$E$8),IF(M68&gt;=16,IF(TabelInschrijvingen[[#This Row],[IBF member?]]="Yes",Opties!$E$5,Opties!$E$6),IF(L68="Yes",Opties!$E$3,Opties!$E$4))))</f>
        <v/>
      </c>
      <c r="O6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8" s="15" t="str">
        <f>IF(TabelInschrijvingen[[#This Row],[Category (Kata/Fights)]]="Kata Veterans","Kata Veterans",IF(TabelInschrijvingen[[#This Row],[Category (Kata/Fights)]]="Fights Veterans","Fights Veterans",""))</f>
        <v/>
      </c>
      <c r="Q6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8" s="15">
        <f>INDEX(AD:AD,MATCH(TabelInschrijvingen[[#This Row],[Team name]],AC:AC,0),1)</f>
        <v>0</v>
      </c>
      <c r="Y68" s="15" t="str">
        <f>IF(TabelInschrijvingen[[#This Row],[Poule]]="","",COUNTIF(O:O,TabelInschrijvingen[[#This Row],[Poule definitief]]))</f>
        <v/>
      </c>
      <c r="Z68" s="15" t="str">
        <f>TabelInschrijvingen[[#This Row],[Poule]]</f>
        <v/>
      </c>
      <c r="AA68" s="15">
        <f>IF(AND(LEFT(TabelInschrijvingen[[#This Row],[Poule definitief]],6)="Fights",LEFT(TabelInschrijvingen[[#This Row],[Poule definitief]],11)&lt;&gt;"Fights Team"),1,0)</f>
        <v>0</v>
      </c>
      <c r="AD68" s="15" cm="1">
        <f t="array" ref="AD68">MAX(IF(TabelInschrijvingen[Team name]=AC68,TabelInschrijvingen[Age]))</f>
        <v>0</v>
      </c>
    </row>
    <row r="69" spans="2:30" x14ac:dyDescent="0.3">
      <c r="B69" t="str">
        <f>IFERROR(IF(TabelInschrijvingen[[#This Row],[Firstname]]="","",B68+1),1)</f>
        <v/>
      </c>
      <c r="C69" t="str">
        <f t="shared" si="0"/>
        <v/>
      </c>
      <c r="J69" s="1"/>
      <c r="K69" s="14"/>
      <c r="L69" s="14"/>
      <c r="M69" s="6" t="str">
        <f t="shared" si="1"/>
        <v/>
      </c>
      <c r="N69" t="str">
        <f>IF(M69="","",IF(OR(J69="Team kata",J69="Team fights"),IF(TabelInschrijvingen[[#This Row],[IBF member?]]="Yes",Opties!$E$7,Opties!$E$8),IF(M69&gt;=16,IF(TabelInschrijvingen[[#This Row],[IBF member?]]="Yes",Opties!$E$5,Opties!$E$6),IF(L69="Yes",Opties!$E$3,Opties!$E$4))))</f>
        <v/>
      </c>
      <c r="O6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69" s="15" t="str">
        <f>IF(TabelInschrijvingen[[#This Row],[Category (Kata/Fights)]]="Kata Veterans","Kata Veterans",IF(TabelInschrijvingen[[#This Row],[Category (Kata/Fights)]]="Fights Veterans","Fights Veterans",""))</f>
        <v/>
      </c>
      <c r="Q6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6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6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6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6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6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6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69" s="15">
        <f>INDEX(AD:AD,MATCH(TabelInschrijvingen[[#This Row],[Team name]],AC:AC,0),1)</f>
        <v>0</v>
      </c>
      <c r="Y69" s="15" t="str">
        <f>IF(TabelInschrijvingen[[#This Row],[Poule]]="","",COUNTIF(O:O,TabelInschrijvingen[[#This Row],[Poule definitief]]))</f>
        <v/>
      </c>
      <c r="Z69" s="15" t="str">
        <f>TabelInschrijvingen[[#This Row],[Poule]]</f>
        <v/>
      </c>
      <c r="AA69" s="15">
        <f>IF(AND(LEFT(TabelInschrijvingen[[#This Row],[Poule definitief]],6)="Fights",LEFT(TabelInschrijvingen[[#This Row],[Poule definitief]],11)&lt;&gt;"Fights Team"),1,0)</f>
        <v>0</v>
      </c>
      <c r="AD69" s="15" cm="1">
        <f t="array" ref="AD69">MAX(IF(TabelInschrijvingen[Team name]=AC69,TabelInschrijvingen[Age]))</f>
        <v>0</v>
      </c>
    </row>
    <row r="70" spans="2:30" x14ac:dyDescent="0.3">
      <c r="B70" t="str">
        <f>IFERROR(IF(TabelInschrijvingen[[#This Row],[Firstname]]="","",B69+1),1)</f>
        <v/>
      </c>
      <c r="C70" t="str">
        <f t="shared" si="0"/>
        <v/>
      </c>
      <c r="J70" s="1"/>
      <c r="K70" s="14"/>
      <c r="L70" s="14"/>
      <c r="M70" s="6" t="str">
        <f t="shared" si="1"/>
        <v/>
      </c>
      <c r="N70" t="str">
        <f>IF(M70="","",IF(OR(J70="Team kata",J70="Team fights"),IF(TabelInschrijvingen[[#This Row],[IBF member?]]="Yes",Opties!$E$7,Opties!$E$8),IF(M70&gt;=16,IF(TabelInschrijvingen[[#This Row],[IBF member?]]="Yes",Opties!$E$5,Opties!$E$6),IF(L70="Yes",Opties!$E$3,Opties!$E$4))))</f>
        <v/>
      </c>
      <c r="O7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0" s="15" t="str">
        <f>IF(TabelInschrijvingen[[#This Row],[Category (Kata/Fights)]]="Kata Veterans","Kata Veterans",IF(TabelInschrijvingen[[#This Row],[Category (Kata/Fights)]]="Fights Veterans","Fights Veterans",""))</f>
        <v/>
      </c>
      <c r="Q7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0" s="15">
        <f>INDEX(AD:AD,MATCH(TabelInschrijvingen[[#This Row],[Team name]],AC:AC,0),1)</f>
        <v>0</v>
      </c>
      <c r="Y70" s="15" t="str">
        <f>IF(TabelInschrijvingen[[#This Row],[Poule]]="","",COUNTIF(O:O,TabelInschrijvingen[[#This Row],[Poule definitief]]))</f>
        <v/>
      </c>
      <c r="Z70" s="15" t="str">
        <f>TabelInschrijvingen[[#This Row],[Poule]]</f>
        <v/>
      </c>
      <c r="AA70" s="15">
        <f>IF(AND(LEFT(TabelInschrijvingen[[#This Row],[Poule definitief]],6)="Fights",LEFT(TabelInschrijvingen[[#This Row],[Poule definitief]],11)&lt;&gt;"Fights Team"),1,0)</f>
        <v>0</v>
      </c>
      <c r="AD70" s="15" cm="1">
        <f t="array" ref="AD70">MAX(IF(TabelInschrijvingen[Team name]=AC70,TabelInschrijvingen[Age]))</f>
        <v>0</v>
      </c>
    </row>
    <row r="71" spans="2:30" x14ac:dyDescent="0.3">
      <c r="B71" t="str">
        <f>IFERROR(IF(TabelInschrijvingen[[#This Row],[Firstname]]="","",B70+1),1)</f>
        <v/>
      </c>
      <c r="C71" t="str">
        <f t="shared" si="0"/>
        <v/>
      </c>
      <c r="J71" s="1"/>
      <c r="K71" s="14"/>
      <c r="L71" s="14"/>
      <c r="M71" s="6" t="str">
        <f t="shared" si="1"/>
        <v/>
      </c>
      <c r="N71" t="str">
        <f>IF(M71="","",IF(OR(J71="Team kata",J71="Team fights"),IF(TabelInschrijvingen[[#This Row],[IBF member?]]="Yes",Opties!$E$7,Opties!$E$8),IF(M71&gt;=16,IF(TabelInschrijvingen[[#This Row],[IBF member?]]="Yes",Opties!$E$5,Opties!$E$6),IF(L71="Yes",Opties!$E$3,Opties!$E$4))))</f>
        <v/>
      </c>
      <c r="O7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1" s="15" t="str">
        <f>IF(TabelInschrijvingen[[#This Row],[Category (Kata/Fights)]]="Kata Veterans","Kata Veterans",IF(TabelInschrijvingen[[#This Row],[Category (Kata/Fights)]]="Fights Veterans","Fights Veterans",""))</f>
        <v/>
      </c>
      <c r="Q7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1" s="15">
        <f>INDEX(AD:AD,MATCH(TabelInschrijvingen[[#This Row],[Team name]],AC:AC,0),1)</f>
        <v>0</v>
      </c>
      <c r="Y71" s="15" t="str">
        <f>IF(TabelInschrijvingen[[#This Row],[Poule]]="","",COUNTIF(O:O,TabelInschrijvingen[[#This Row],[Poule definitief]]))</f>
        <v/>
      </c>
      <c r="Z71" s="15" t="str">
        <f>TabelInschrijvingen[[#This Row],[Poule]]</f>
        <v/>
      </c>
      <c r="AA71" s="15">
        <f>IF(AND(LEFT(TabelInschrijvingen[[#This Row],[Poule definitief]],6)="Fights",LEFT(TabelInschrijvingen[[#This Row],[Poule definitief]],11)&lt;&gt;"Fights Team"),1,0)</f>
        <v>0</v>
      </c>
      <c r="AD71" s="15" cm="1">
        <f t="array" ref="AD71">MAX(IF(TabelInschrijvingen[Team name]=AC71,TabelInschrijvingen[Age]))</f>
        <v>0</v>
      </c>
    </row>
    <row r="72" spans="2:30" x14ac:dyDescent="0.3">
      <c r="B72" t="str">
        <f>IFERROR(IF(TabelInschrijvingen[[#This Row],[Firstname]]="","",B71+1),1)</f>
        <v/>
      </c>
      <c r="C72" t="str">
        <f t="shared" si="0"/>
        <v/>
      </c>
      <c r="J72" s="1"/>
      <c r="K72" s="14"/>
      <c r="L72" s="14"/>
      <c r="M72" s="6" t="str">
        <f t="shared" si="1"/>
        <v/>
      </c>
      <c r="N72" t="str">
        <f>IF(M72="","",IF(OR(J72="Team kata",J72="Team fights"),IF(TabelInschrijvingen[[#This Row],[IBF member?]]="Yes",Opties!$E$7,Opties!$E$8),IF(M72&gt;=16,IF(TabelInschrijvingen[[#This Row],[IBF member?]]="Yes",Opties!$E$5,Opties!$E$6),IF(L72="Yes",Opties!$E$3,Opties!$E$4))))</f>
        <v/>
      </c>
      <c r="O7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2" s="15" t="str">
        <f>IF(TabelInschrijvingen[[#This Row],[Category (Kata/Fights)]]="Kata Veterans","Kata Veterans",IF(TabelInschrijvingen[[#This Row],[Category (Kata/Fights)]]="Fights Veterans","Fights Veterans",""))</f>
        <v/>
      </c>
      <c r="Q7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2" s="15">
        <f>INDEX(AD:AD,MATCH(TabelInschrijvingen[[#This Row],[Team name]],AC:AC,0),1)</f>
        <v>0</v>
      </c>
      <c r="Y72" s="15" t="str">
        <f>IF(TabelInschrijvingen[[#This Row],[Poule]]="","",COUNTIF(O:O,TabelInschrijvingen[[#This Row],[Poule definitief]]))</f>
        <v/>
      </c>
      <c r="Z72" s="15" t="str">
        <f>TabelInschrijvingen[[#This Row],[Poule]]</f>
        <v/>
      </c>
      <c r="AA72" s="15">
        <f>IF(AND(LEFT(TabelInschrijvingen[[#This Row],[Poule definitief]],6)="Fights",LEFT(TabelInschrijvingen[[#This Row],[Poule definitief]],11)&lt;&gt;"Fights Team"),1,0)</f>
        <v>0</v>
      </c>
      <c r="AD72" s="15" cm="1">
        <f t="array" ref="AD72">MAX(IF(TabelInschrijvingen[Team name]=AC72,TabelInschrijvingen[Age]))</f>
        <v>0</v>
      </c>
    </row>
    <row r="73" spans="2:30" x14ac:dyDescent="0.3">
      <c r="B73" t="str">
        <f>IFERROR(IF(TabelInschrijvingen[[#This Row],[Firstname]]="","",B72+1),1)</f>
        <v/>
      </c>
      <c r="C73" t="str">
        <f t="shared" si="0"/>
        <v/>
      </c>
      <c r="J73" s="1"/>
      <c r="L73" s="14"/>
      <c r="M73" s="6" t="str">
        <f t="shared" si="1"/>
        <v/>
      </c>
      <c r="N73" t="str">
        <f>IF(M73="","",IF(OR(J73="Team kata",J73="Team fights"),IF(TabelInschrijvingen[[#This Row],[IBF member?]]="Yes",Opties!$E$7,Opties!$E$8),IF(M73&gt;=16,IF(TabelInschrijvingen[[#This Row],[IBF member?]]="Yes",Opties!$E$5,Opties!$E$6),IF(L73="Yes",Opties!$E$3,Opties!$E$4))))</f>
        <v/>
      </c>
      <c r="O7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3" s="15" t="str">
        <f>IF(TabelInschrijvingen[[#This Row],[Category (Kata/Fights)]]="Kata Veterans","Kata Veterans",IF(TabelInschrijvingen[[#This Row],[Category (Kata/Fights)]]="Fights Veterans","Fights Veterans",""))</f>
        <v/>
      </c>
      <c r="Q7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3" s="15">
        <f>INDEX(AD:AD,MATCH(TabelInschrijvingen[[#This Row],[Team name]],AC:AC,0),1)</f>
        <v>0</v>
      </c>
      <c r="Y73" s="15" t="str">
        <f>IF(TabelInschrijvingen[[#This Row],[Poule]]="","",COUNTIF(O:O,TabelInschrijvingen[[#This Row],[Poule definitief]]))</f>
        <v/>
      </c>
      <c r="Z73" s="15" t="str">
        <f>TabelInschrijvingen[[#This Row],[Poule]]</f>
        <v/>
      </c>
      <c r="AA73" s="15">
        <f>IF(AND(LEFT(TabelInschrijvingen[[#This Row],[Poule definitief]],6)="Fights",LEFT(TabelInschrijvingen[[#This Row],[Poule definitief]],11)&lt;&gt;"Fights Team"),1,0)</f>
        <v>0</v>
      </c>
      <c r="AD73" s="15" cm="1">
        <f t="array" ref="AD73">MAX(IF(TabelInschrijvingen[Team name]=AC73,TabelInschrijvingen[Age]))</f>
        <v>0</v>
      </c>
    </row>
    <row r="74" spans="2:30" x14ac:dyDescent="0.3">
      <c r="B74" t="str">
        <f>IFERROR(IF(TabelInschrijvingen[[#This Row],[Firstname]]="","",B73+1),1)</f>
        <v/>
      </c>
      <c r="C74" t="str">
        <f t="shared" si="0"/>
        <v/>
      </c>
      <c r="J74" s="1"/>
      <c r="K74" s="14"/>
      <c r="L74" s="14"/>
      <c r="M74" s="6" t="str">
        <f t="shared" si="1"/>
        <v/>
      </c>
      <c r="N74" t="str">
        <f>IF(M74="","",IF(OR(J74="Team kata",J74="Team fights"),IF(TabelInschrijvingen[[#This Row],[IBF member?]]="Yes",Opties!$E$7,Opties!$E$8),IF(M74&gt;=16,IF(TabelInschrijvingen[[#This Row],[IBF member?]]="Yes",Opties!$E$5,Opties!$E$6),IF(L74="Yes",Opties!$E$3,Opties!$E$4))))</f>
        <v/>
      </c>
      <c r="O7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4" s="15" t="str">
        <f>IF(TabelInschrijvingen[[#This Row],[Category (Kata/Fights)]]="Kata Veterans","Kata Veterans",IF(TabelInschrijvingen[[#This Row],[Category (Kata/Fights)]]="Fights Veterans","Fights Veterans",""))</f>
        <v/>
      </c>
      <c r="Q7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4" s="15">
        <f>INDEX(AD:AD,MATCH(TabelInschrijvingen[[#This Row],[Team name]],AC:AC,0),1)</f>
        <v>0</v>
      </c>
      <c r="Y74" s="15" t="str">
        <f>IF(TabelInschrijvingen[[#This Row],[Poule]]="","",COUNTIF(O:O,TabelInschrijvingen[[#This Row],[Poule definitief]]))</f>
        <v/>
      </c>
      <c r="Z74" s="15" t="str">
        <f>TabelInschrijvingen[[#This Row],[Poule]]</f>
        <v/>
      </c>
      <c r="AA74" s="15">
        <f>IF(AND(LEFT(TabelInschrijvingen[[#This Row],[Poule definitief]],6)="Fights",LEFT(TabelInschrijvingen[[#This Row],[Poule definitief]],11)&lt;&gt;"Fights Team"),1,0)</f>
        <v>0</v>
      </c>
      <c r="AD74" s="15" cm="1">
        <f t="array" ref="AD74">MAX(IF(TabelInschrijvingen[Team name]=AC74,TabelInschrijvingen[Age]))</f>
        <v>0</v>
      </c>
    </row>
    <row r="75" spans="2:30" x14ac:dyDescent="0.3">
      <c r="B75" t="str">
        <f>IFERROR(IF(TabelInschrijvingen[[#This Row],[Firstname]]="","",B74+1),1)</f>
        <v/>
      </c>
      <c r="C75" t="str">
        <f t="shared" si="0"/>
        <v/>
      </c>
      <c r="J75" s="1"/>
      <c r="L75" s="14"/>
      <c r="M75" s="6" t="str">
        <f t="shared" si="1"/>
        <v/>
      </c>
      <c r="N75" t="str">
        <f>IF(M75="","",IF(OR(J75="Team kata",J75="Team fights"),IF(TabelInschrijvingen[[#This Row],[IBF member?]]="Yes",Opties!$E$7,Opties!$E$8),IF(M75&gt;=16,IF(TabelInschrijvingen[[#This Row],[IBF member?]]="Yes",Opties!$E$5,Opties!$E$6),IF(L75="Yes",Opties!$E$3,Opties!$E$4))))</f>
        <v/>
      </c>
      <c r="O7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5" s="15" t="str">
        <f>IF(TabelInschrijvingen[[#This Row],[Category (Kata/Fights)]]="Kata Veterans","Kata Veterans",IF(TabelInschrijvingen[[#This Row],[Category (Kata/Fights)]]="Fights Veterans","Fights Veterans",""))</f>
        <v/>
      </c>
      <c r="Q7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5" s="15">
        <f>INDEX(AD:AD,MATCH(TabelInschrijvingen[[#This Row],[Team name]],AC:AC,0),1)</f>
        <v>0</v>
      </c>
      <c r="Y75" s="15" t="str">
        <f>IF(TabelInschrijvingen[[#This Row],[Poule]]="","",COUNTIF(O:O,TabelInschrijvingen[[#This Row],[Poule definitief]]))</f>
        <v/>
      </c>
      <c r="Z75" s="15" t="str">
        <f>TabelInschrijvingen[[#This Row],[Poule]]</f>
        <v/>
      </c>
      <c r="AA75" s="15">
        <f>IF(AND(LEFT(TabelInschrijvingen[[#This Row],[Poule definitief]],6)="Fights",LEFT(TabelInschrijvingen[[#This Row],[Poule definitief]],11)&lt;&gt;"Fights Team"),1,0)</f>
        <v>0</v>
      </c>
      <c r="AD75" s="15" cm="1">
        <f t="array" ref="AD75">MAX(IF(TabelInschrijvingen[Team name]=AC75,TabelInschrijvingen[Age]))</f>
        <v>0</v>
      </c>
    </row>
    <row r="76" spans="2:30" x14ac:dyDescent="0.3">
      <c r="B76" t="str">
        <f>IFERROR(IF(TabelInschrijvingen[[#This Row],[Firstname]]="","",B75+1),1)</f>
        <v/>
      </c>
      <c r="C76" t="str">
        <f t="shared" si="0"/>
        <v/>
      </c>
      <c r="J76" s="1"/>
      <c r="K76" s="14"/>
      <c r="L76" s="14"/>
      <c r="M76" s="6" t="str">
        <f t="shared" si="1"/>
        <v/>
      </c>
      <c r="N76" t="str">
        <f>IF(M76="","",IF(OR(J76="Team kata",J76="Team fights"),IF(TabelInschrijvingen[[#This Row],[IBF member?]]="Yes",Opties!$E$7,Opties!$E$8),IF(M76&gt;=16,IF(TabelInschrijvingen[[#This Row],[IBF member?]]="Yes",Opties!$E$5,Opties!$E$6),IF(L76="Yes",Opties!$E$3,Opties!$E$4))))</f>
        <v/>
      </c>
      <c r="O7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6" s="15" t="str">
        <f>IF(TabelInschrijvingen[[#This Row],[Category (Kata/Fights)]]="Kata Veterans","Kata Veterans",IF(TabelInschrijvingen[[#This Row],[Category (Kata/Fights)]]="Fights Veterans","Fights Veterans",""))</f>
        <v/>
      </c>
      <c r="Q7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6" s="15">
        <f>INDEX(AD:AD,MATCH(TabelInschrijvingen[[#This Row],[Team name]],AC:AC,0),1)</f>
        <v>0</v>
      </c>
      <c r="Y76" s="15" t="str">
        <f>IF(TabelInschrijvingen[[#This Row],[Poule]]="","",COUNTIF(O:O,TabelInschrijvingen[[#This Row],[Poule definitief]]))</f>
        <v/>
      </c>
      <c r="Z76" s="15" t="str">
        <f>TabelInschrijvingen[[#This Row],[Poule]]</f>
        <v/>
      </c>
      <c r="AA76" s="15">
        <f>IF(AND(LEFT(TabelInschrijvingen[[#This Row],[Poule definitief]],6)="Fights",LEFT(TabelInschrijvingen[[#This Row],[Poule definitief]],11)&lt;&gt;"Fights Team"),1,0)</f>
        <v>0</v>
      </c>
      <c r="AD76" s="15" cm="1">
        <f t="array" ref="AD76">MAX(IF(TabelInschrijvingen[Team name]=AC76,TabelInschrijvingen[Age]))</f>
        <v>0</v>
      </c>
    </row>
    <row r="77" spans="2:30" x14ac:dyDescent="0.3">
      <c r="B77" t="str">
        <f>IFERROR(IF(TabelInschrijvingen[[#This Row],[Firstname]]="","",B76+1),1)</f>
        <v/>
      </c>
      <c r="C77" t="str">
        <f t="shared" si="0"/>
        <v/>
      </c>
      <c r="J77" s="1"/>
      <c r="K77" s="14"/>
      <c r="L77" s="14"/>
      <c r="M77" s="6" t="str">
        <f t="shared" si="1"/>
        <v/>
      </c>
      <c r="N77" t="str">
        <f>IF(M77="","",IF(OR(J77="Team kata",J77="Team fights"),IF(TabelInschrijvingen[[#This Row],[IBF member?]]="Yes",Opties!$E$7,Opties!$E$8),IF(M77&gt;=16,IF(TabelInschrijvingen[[#This Row],[IBF member?]]="Yes",Opties!$E$5,Opties!$E$6),IF(L77="Yes",Opties!$E$3,Opties!$E$4))))</f>
        <v/>
      </c>
      <c r="O7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7" s="15" t="str">
        <f>IF(TabelInschrijvingen[[#This Row],[Category (Kata/Fights)]]="Kata Veterans","Kata Veterans",IF(TabelInschrijvingen[[#This Row],[Category (Kata/Fights)]]="Fights Veterans","Fights Veterans",""))</f>
        <v/>
      </c>
      <c r="Q7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7" s="15">
        <f>INDEX(AD:AD,MATCH(TabelInschrijvingen[[#This Row],[Team name]],AC:AC,0),1)</f>
        <v>0</v>
      </c>
      <c r="Y77" s="15" t="str">
        <f>IF(TabelInschrijvingen[[#This Row],[Poule]]="","",COUNTIF(O:O,TabelInschrijvingen[[#This Row],[Poule definitief]]))</f>
        <v/>
      </c>
      <c r="Z77" s="15" t="str">
        <f>TabelInschrijvingen[[#This Row],[Poule]]</f>
        <v/>
      </c>
      <c r="AA77" s="15">
        <f>IF(AND(LEFT(TabelInschrijvingen[[#This Row],[Poule definitief]],6)="Fights",LEFT(TabelInschrijvingen[[#This Row],[Poule definitief]],11)&lt;&gt;"Fights Team"),1,0)</f>
        <v>0</v>
      </c>
      <c r="AD77" s="15" cm="1">
        <f t="array" ref="AD77">MAX(IF(TabelInschrijvingen[Team name]=AC77,TabelInschrijvingen[Age]))</f>
        <v>0</v>
      </c>
    </row>
    <row r="78" spans="2:30" x14ac:dyDescent="0.3">
      <c r="B78" t="str">
        <f>IFERROR(IF(TabelInschrijvingen[[#This Row],[Firstname]]="","",B77+1),1)</f>
        <v/>
      </c>
      <c r="C78" t="str">
        <f t="shared" ref="C78:C141" si="2">IF($E$6="","",$E$6)</f>
        <v/>
      </c>
      <c r="J78" s="1"/>
      <c r="K78" s="14"/>
      <c r="L78" s="14"/>
      <c r="M78" s="6" t="str">
        <f t="shared" ref="M78:M141" si="3">IF(H78="","",DATEDIF(H78,$D$3,"y"))</f>
        <v/>
      </c>
      <c r="N78" t="str">
        <f>IF(M78="","",IF(OR(J78="Team kata",J78="Team fights"),IF(TabelInschrijvingen[[#This Row],[IBF member?]]="Yes",Opties!$E$7,Opties!$E$8),IF(M78&gt;=16,IF(TabelInschrijvingen[[#This Row],[IBF member?]]="Yes",Opties!$E$5,Opties!$E$6),IF(L78="Yes",Opties!$E$3,Opties!$E$4))))</f>
        <v/>
      </c>
      <c r="O7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8" s="15" t="str">
        <f>IF(TabelInschrijvingen[[#This Row],[Category (Kata/Fights)]]="Kata Veterans","Kata Veterans",IF(TabelInschrijvingen[[#This Row],[Category (Kata/Fights)]]="Fights Veterans","Fights Veterans",""))</f>
        <v/>
      </c>
      <c r="Q7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8" s="15">
        <f>INDEX(AD:AD,MATCH(TabelInschrijvingen[[#This Row],[Team name]],AC:AC,0),1)</f>
        <v>0</v>
      </c>
      <c r="Y78" s="15" t="str">
        <f>IF(TabelInschrijvingen[[#This Row],[Poule]]="","",COUNTIF(O:O,TabelInschrijvingen[[#This Row],[Poule definitief]]))</f>
        <v/>
      </c>
      <c r="Z78" s="15" t="str">
        <f>TabelInschrijvingen[[#This Row],[Poule]]</f>
        <v/>
      </c>
      <c r="AA78" s="15">
        <f>IF(AND(LEFT(TabelInschrijvingen[[#This Row],[Poule definitief]],6)="Fights",LEFT(TabelInschrijvingen[[#This Row],[Poule definitief]],11)&lt;&gt;"Fights Team"),1,0)</f>
        <v>0</v>
      </c>
      <c r="AD78" s="15" cm="1">
        <f t="array" ref="AD78">MAX(IF(TabelInschrijvingen[Team name]=AC78,TabelInschrijvingen[Age]))</f>
        <v>0</v>
      </c>
    </row>
    <row r="79" spans="2:30" x14ac:dyDescent="0.3">
      <c r="B79" t="str">
        <f>IFERROR(IF(TabelInschrijvingen[[#This Row],[Firstname]]="","",B78+1),1)</f>
        <v/>
      </c>
      <c r="C79" t="str">
        <f t="shared" si="2"/>
        <v/>
      </c>
      <c r="J79" s="1"/>
      <c r="K79" s="14"/>
      <c r="L79" s="14"/>
      <c r="M79" s="6" t="str">
        <f t="shared" si="3"/>
        <v/>
      </c>
      <c r="N79" t="str">
        <f>IF(M79="","",IF(OR(J79="Team kata",J79="Team fights"),IF(TabelInschrijvingen[[#This Row],[IBF member?]]="Yes",Opties!$E$7,Opties!$E$8),IF(M79&gt;=16,IF(TabelInschrijvingen[[#This Row],[IBF member?]]="Yes",Opties!$E$5,Opties!$E$6),IF(L79="Yes",Opties!$E$3,Opties!$E$4))))</f>
        <v/>
      </c>
      <c r="O7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79" s="15" t="str">
        <f>IF(TabelInschrijvingen[[#This Row],[Category (Kata/Fights)]]="Kata Veterans","Kata Veterans",IF(TabelInschrijvingen[[#This Row],[Category (Kata/Fights)]]="Fights Veterans","Fights Veterans",""))</f>
        <v/>
      </c>
      <c r="Q7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7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7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7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7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7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7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79" s="15">
        <f>INDEX(AD:AD,MATCH(TabelInschrijvingen[[#This Row],[Team name]],AC:AC,0),1)</f>
        <v>0</v>
      </c>
      <c r="Y79" s="15" t="str">
        <f>IF(TabelInschrijvingen[[#This Row],[Poule]]="","",COUNTIF(O:O,TabelInschrijvingen[[#This Row],[Poule definitief]]))</f>
        <v/>
      </c>
      <c r="Z79" s="15" t="str">
        <f>TabelInschrijvingen[[#This Row],[Poule]]</f>
        <v/>
      </c>
      <c r="AA79" s="15">
        <f>IF(AND(LEFT(TabelInschrijvingen[[#This Row],[Poule definitief]],6)="Fights",LEFT(TabelInschrijvingen[[#This Row],[Poule definitief]],11)&lt;&gt;"Fights Team"),1,0)</f>
        <v>0</v>
      </c>
      <c r="AD79" s="15" cm="1">
        <f t="array" ref="AD79">MAX(IF(TabelInschrijvingen[Team name]=AC79,TabelInschrijvingen[Age]))</f>
        <v>0</v>
      </c>
    </row>
    <row r="80" spans="2:30" x14ac:dyDescent="0.3">
      <c r="B80" t="str">
        <f>IFERROR(IF(TabelInschrijvingen[[#This Row],[Firstname]]="","",B79+1),1)</f>
        <v/>
      </c>
      <c r="C80" t="str">
        <f t="shared" si="2"/>
        <v/>
      </c>
      <c r="J80" s="1"/>
      <c r="K80" s="14"/>
      <c r="L80" s="14"/>
      <c r="M80" s="6" t="str">
        <f t="shared" si="3"/>
        <v/>
      </c>
      <c r="N80" t="str">
        <f>IF(M80="","",IF(OR(J80="Team kata",J80="Team fights"),IF(TabelInschrijvingen[[#This Row],[IBF member?]]="Yes",Opties!$E$7,Opties!$E$8),IF(M80&gt;=16,IF(TabelInschrijvingen[[#This Row],[IBF member?]]="Yes",Opties!$E$5,Opties!$E$6),IF(L80="Yes",Opties!$E$3,Opties!$E$4))))</f>
        <v/>
      </c>
      <c r="O8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0" s="15" t="str">
        <f>IF(TabelInschrijvingen[[#This Row],[Category (Kata/Fights)]]="Kata Veterans","Kata Veterans",IF(TabelInschrijvingen[[#This Row],[Category (Kata/Fights)]]="Fights Veterans","Fights Veterans",""))</f>
        <v/>
      </c>
      <c r="Q8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0" s="15">
        <f>INDEX(AD:AD,MATCH(TabelInschrijvingen[[#This Row],[Team name]],AC:AC,0),1)</f>
        <v>0</v>
      </c>
      <c r="Y80" s="15" t="str">
        <f>IF(TabelInschrijvingen[[#This Row],[Poule]]="","",COUNTIF(O:O,TabelInschrijvingen[[#This Row],[Poule definitief]]))</f>
        <v/>
      </c>
      <c r="Z80" s="15" t="str">
        <f>TabelInschrijvingen[[#This Row],[Poule]]</f>
        <v/>
      </c>
      <c r="AA80" s="15">
        <f>IF(AND(LEFT(TabelInschrijvingen[[#This Row],[Poule definitief]],6)="Fights",LEFT(TabelInschrijvingen[[#This Row],[Poule definitief]],11)&lt;&gt;"Fights Team"),1,0)</f>
        <v>0</v>
      </c>
      <c r="AD80" s="15" cm="1">
        <f t="array" ref="AD80">MAX(IF(TabelInschrijvingen[Team name]=AC80,TabelInschrijvingen[Age]))</f>
        <v>0</v>
      </c>
    </row>
    <row r="81" spans="2:30" x14ac:dyDescent="0.3">
      <c r="B81" t="str">
        <f>IFERROR(IF(TabelInschrijvingen[[#This Row],[Firstname]]="","",B80+1),1)</f>
        <v/>
      </c>
      <c r="C81" t="str">
        <f t="shared" si="2"/>
        <v/>
      </c>
      <c r="J81" s="1"/>
      <c r="L81" s="14"/>
      <c r="M81" s="6" t="str">
        <f t="shared" si="3"/>
        <v/>
      </c>
      <c r="N81" t="str">
        <f>IF(M81="","",IF(OR(J81="Team kata",J81="Team fights"),IF(TabelInschrijvingen[[#This Row],[IBF member?]]="Yes",Opties!$E$7,Opties!$E$8),IF(M81&gt;=16,IF(TabelInschrijvingen[[#This Row],[IBF member?]]="Yes",Opties!$E$5,Opties!$E$6),IF(L81="Yes",Opties!$E$3,Opties!$E$4))))</f>
        <v/>
      </c>
      <c r="O8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1" s="15" t="str">
        <f>IF(TabelInschrijvingen[[#This Row],[Category (Kata/Fights)]]="Kata Veterans","Kata Veterans",IF(TabelInschrijvingen[[#This Row],[Category (Kata/Fights)]]="Fights Veterans","Fights Veterans",""))</f>
        <v/>
      </c>
      <c r="Q8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1" s="15">
        <f>INDEX(AD:AD,MATCH(TabelInschrijvingen[[#This Row],[Team name]],AC:AC,0),1)</f>
        <v>0</v>
      </c>
      <c r="Y81" s="15" t="str">
        <f>IF(TabelInschrijvingen[[#This Row],[Poule]]="","",COUNTIF(O:O,TabelInschrijvingen[[#This Row],[Poule definitief]]))</f>
        <v/>
      </c>
      <c r="Z81" s="15" t="str">
        <f>TabelInschrijvingen[[#This Row],[Poule]]</f>
        <v/>
      </c>
      <c r="AA81" s="15">
        <f>IF(AND(LEFT(TabelInschrijvingen[[#This Row],[Poule definitief]],6)="Fights",LEFT(TabelInschrijvingen[[#This Row],[Poule definitief]],11)&lt;&gt;"Fights Team"),1,0)</f>
        <v>0</v>
      </c>
      <c r="AD81" s="15" cm="1">
        <f t="array" ref="AD81">MAX(IF(TabelInschrijvingen[Team name]=AC81,TabelInschrijvingen[Age]))</f>
        <v>0</v>
      </c>
    </row>
    <row r="82" spans="2:30" x14ac:dyDescent="0.3">
      <c r="B82" t="str">
        <f>IFERROR(IF(TabelInschrijvingen[[#This Row],[Firstname]]="","",B81+1),1)</f>
        <v/>
      </c>
      <c r="C82" t="str">
        <f t="shared" si="2"/>
        <v/>
      </c>
      <c r="J82" s="1"/>
      <c r="K82" s="14"/>
      <c r="L82" s="14"/>
      <c r="M82" s="6" t="str">
        <f t="shared" si="3"/>
        <v/>
      </c>
      <c r="N82" t="str">
        <f>IF(M82="","",IF(OR(J82="Team kata",J82="Team fights"),IF(TabelInschrijvingen[[#This Row],[IBF member?]]="Yes",Opties!$E$7,Opties!$E$8),IF(M82&gt;=16,IF(TabelInschrijvingen[[#This Row],[IBF member?]]="Yes",Opties!$E$5,Opties!$E$6),IF(L82="Yes",Opties!$E$3,Opties!$E$4))))</f>
        <v/>
      </c>
      <c r="O8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2" s="15" t="str">
        <f>IF(TabelInschrijvingen[[#This Row],[Category (Kata/Fights)]]="Kata Veterans","Kata Veterans",IF(TabelInschrijvingen[[#This Row],[Category (Kata/Fights)]]="Fights Veterans","Fights Veterans",""))</f>
        <v/>
      </c>
      <c r="Q8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2" s="15">
        <f>INDEX(AD:AD,MATCH(TabelInschrijvingen[[#This Row],[Team name]],AC:AC,0),1)</f>
        <v>0</v>
      </c>
      <c r="Y82" s="15" t="str">
        <f>IF(TabelInschrijvingen[[#This Row],[Poule]]="","",COUNTIF(O:O,TabelInschrijvingen[[#This Row],[Poule definitief]]))</f>
        <v/>
      </c>
      <c r="Z82" s="15" t="str">
        <f>TabelInschrijvingen[[#This Row],[Poule]]</f>
        <v/>
      </c>
      <c r="AA82" s="15">
        <f>IF(AND(LEFT(TabelInschrijvingen[[#This Row],[Poule definitief]],6)="Fights",LEFT(TabelInschrijvingen[[#This Row],[Poule definitief]],11)&lt;&gt;"Fights Team"),1,0)</f>
        <v>0</v>
      </c>
      <c r="AD82" s="15" cm="1">
        <f t="array" ref="AD82">MAX(IF(TabelInschrijvingen[Team name]=AC82,TabelInschrijvingen[Age]))</f>
        <v>0</v>
      </c>
    </row>
    <row r="83" spans="2:30" x14ac:dyDescent="0.3">
      <c r="B83" t="str">
        <f>IFERROR(IF(TabelInschrijvingen[[#This Row],[Firstname]]="","",B82+1),1)</f>
        <v/>
      </c>
      <c r="C83" t="str">
        <f t="shared" si="2"/>
        <v/>
      </c>
      <c r="J83" s="1"/>
      <c r="K83" s="14"/>
      <c r="L83" s="14"/>
      <c r="M83" s="6" t="str">
        <f t="shared" si="3"/>
        <v/>
      </c>
      <c r="N83" t="str">
        <f>IF(M83="","",IF(OR(J83="Team kata",J83="Team fights"),IF(TabelInschrijvingen[[#This Row],[IBF member?]]="Yes",Opties!$E$7,Opties!$E$8),IF(M83&gt;=16,IF(TabelInschrijvingen[[#This Row],[IBF member?]]="Yes",Opties!$E$5,Opties!$E$6),IF(L83="Yes",Opties!$E$3,Opties!$E$4))))</f>
        <v/>
      </c>
      <c r="O8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3" s="15" t="str">
        <f>IF(TabelInschrijvingen[[#This Row],[Category (Kata/Fights)]]="Kata Veterans","Kata Veterans",IF(TabelInschrijvingen[[#This Row],[Category (Kata/Fights)]]="Fights Veterans","Fights Veterans",""))</f>
        <v/>
      </c>
      <c r="Q8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3" s="15">
        <f>INDEX(AD:AD,MATCH(TabelInschrijvingen[[#This Row],[Team name]],AC:AC,0),1)</f>
        <v>0</v>
      </c>
      <c r="Y83" s="15" t="str">
        <f>IF(TabelInschrijvingen[[#This Row],[Poule]]="","",COUNTIF(O:O,TabelInschrijvingen[[#This Row],[Poule definitief]]))</f>
        <v/>
      </c>
      <c r="Z83" s="15" t="str">
        <f>TabelInschrijvingen[[#This Row],[Poule]]</f>
        <v/>
      </c>
      <c r="AA83" s="15">
        <f>IF(AND(LEFT(TabelInschrijvingen[[#This Row],[Poule definitief]],6)="Fights",LEFT(TabelInschrijvingen[[#This Row],[Poule definitief]],11)&lt;&gt;"Fights Team"),1,0)</f>
        <v>0</v>
      </c>
      <c r="AD83" s="15" cm="1">
        <f t="array" ref="AD83">MAX(IF(TabelInschrijvingen[Team name]=AC83,TabelInschrijvingen[Age]))</f>
        <v>0</v>
      </c>
    </row>
    <row r="84" spans="2:30" x14ac:dyDescent="0.3">
      <c r="B84" t="str">
        <f>IFERROR(IF(TabelInschrijvingen[[#This Row],[Firstname]]="","",B83+1),1)</f>
        <v/>
      </c>
      <c r="C84" t="str">
        <f t="shared" si="2"/>
        <v/>
      </c>
      <c r="J84" s="1"/>
      <c r="K84" s="14"/>
      <c r="L84" s="14"/>
      <c r="M84" s="6" t="str">
        <f t="shared" si="3"/>
        <v/>
      </c>
      <c r="N84" t="str">
        <f>IF(M84="","",IF(OR(J84="Team kata",J84="Team fights"),IF(TabelInschrijvingen[[#This Row],[IBF member?]]="Yes",Opties!$E$7,Opties!$E$8),IF(M84&gt;=16,IF(TabelInschrijvingen[[#This Row],[IBF member?]]="Yes",Opties!$E$5,Opties!$E$6),IF(L84="Yes",Opties!$E$3,Opties!$E$4))))</f>
        <v/>
      </c>
      <c r="O8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4" s="15" t="str">
        <f>IF(TabelInschrijvingen[[#This Row],[Category (Kata/Fights)]]="Kata Veterans","Kata Veterans",IF(TabelInschrijvingen[[#This Row],[Category (Kata/Fights)]]="Fights Veterans","Fights Veterans",""))</f>
        <v/>
      </c>
      <c r="Q8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4" s="15">
        <f>INDEX(AD:AD,MATCH(TabelInschrijvingen[[#This Row],[Team name]],AC:AC,0),1)</f>
        <v>0</v>
      </c>
      <c r="Y84" s="15" t="str">
        <f>IF(TabelInschrijvingen[[#This Row],[Poule]]="","",COUNTIF(O:O,TabelInschrijvingen[[#This Row],[Poule definitief]]))</f>
        <v/>
      </c>
      <c r="Z84" s="15" t="str">
        <f>TabelInschrijvingen[[#This Row],[Poule]]</f>
        <v/>
      </c>
      <c r="AA84" s="15">
        <f>IF(AND(LEFT(TabelInschrijvingen[[#This Row],[Poule definitief]],6)="Fights",LEFT(TabelInschrijvingen[[#This Row],[Poule definitief]],11)&lt;&gt;"Fights Team"),1,0)</f>
        <v>0</v>
      </c>
      <c r="AD84" s="15" cm="1">
        <f t="array" ref="AD84">MAX(IF(TabelInschrijvingen[Team name]=AC84,TabelInschrijvingen[Age]))</f>
        <v>0</v>
      </c>
    </row>
    <row r="85" spans="2:30" x14ac:dyDescent="0.3">
      <c r="B85" t="str">
        <f>IFERROR(IF(TabelInschrijvingen[[#This Row],[Firstname]]="","",B84+1),1)</f>
        <v/>
      </c>
      <c r="C85" t="str">
        <f t="shared" si="2"/>
        <v/>
      </c>
      <c r="J85" s="1"/>
      <c r="L85" s="14"/>
      <c r="M85" s="6" t="str">
        <f t="shared" si="3"/>
        <v/>
      </c>
      <c r="N85" t="str">
        <f>IF(M85="","",IF(OR(J85="Team kata",J85="Team fights"),IF(TabelInschrijvingen[[#This Row],[IBF member?]]="Yes",Opties!$E$7,Opties!$E$8),IF(M85&gt;=16,IF(TabelInschrijvingen[[#This Row],[IBF member?]]="Yes",Opties!$E$5,Opties!$E$6),IF(L85="Yes",Opties!$E$3,Opties!$E$4))))</f>
        <v/>
      </c>
      <c r="O8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5" s="15" t="str">
        <f>IF(TabelInschrijvingen[[#This Row],[Category (Kata/Fights)]]="Kata Veterans","Kata Veterans",IF(TabelInschrijvingen[[#This Row],[Category (Kata/Fights)]]="Fights Veterans","Fights Veterans",""))</f>
        <v/>
      </c>
      <c r="Q8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5" s="15">
        <f>INDEX(AD:AD,MATCH(TabelInschrijvingen[[#This Row],[Team name]],AC:AC,0),1)</f>
        <v>0</v>
      </c>
      <c r="Y85" s="15" t="str">
        <f>IF(TabelInschrijvingen[[#This Row],[Poule]]="","",COUNTIF(O:O,TabelInschrijvingen[[#This Row],[Poule definitief]]))</f>
        <v/>
      </c>
      <c r="Z85" s="15" t="str">
        <f>TabelInschrijvingen[[#This Row],[Poule]]</f>
        <v/>
      </c>
      <c r="AA85" s="15">
        <f>IF(AND(LEFT(TabelInschrijvingen[[#This Row],[Poule definitief]],6)="Fights",LEFT(TabelInschrijvingen[[#This Row],[Poule definitief]],11)&lt;&gt;"Fights Team"),1,0)</f>
        <v>0</v>
      </c>
      <c r="AD85" s="15" cm="1">
        <f t="array" ref="AD85">MAX(IF(TabelInschrijvingen[Team name]=AC85,TabelInschrijvingen[Age]))</f>
        <v>0</v>
      </c>
    </row>
    <row r="86" spans="2:30" x14ac:dyDescent="0.3">
      <c r="B86" t="str">
        <f>IFERROR(IF(TabelInschrijvingen[[#This Row],[Firstname]]="","",B85+1),1)</f>
        <v/>
      </c>
      <c r="C86" t="str">
        <f t="shared" si="2"/>
        <v/>
      </c>
      <c r="J86" s="1"/>
      <c r="K86" s="14"/>
      <c r="L86" s="14"/>
      <c r="M86" s="6" t="str">
        <f t="shared" si="3"/>
        <v/>
      </c>
      <c r="N86" t="str">
        <f>IF(M86="","",IF(OR(J86="Team kata",J86="Team fights"),IF(TabelInschrijvingen[[#This Row],[IBF member?]]="Yes",Opties!$E$7,Opties!$E$8),IF(M86&gt;=16,IF(TabelInschrijvingen[[#This Row],[IBF member?]]="Yes",Opties!$E$5,Opties!$E$6),IF(L86="Yes",Opties!$E$3,Opties!$E$4))))</f>
        <v/>
      </c>
      <c r="O8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6" s="15" t="str">
        <f>IF(TabelInschrijvingen[[#This Row],[Category (Kata/Fights)]]="Kata Veterans","Kata Veterans",IF(TabelInschrijvingen[[#This Row],[Category (Kata/Fights)]]="Fights Veterans","Fights Veterans",""))</f>
        <v/>
      </c>
      <c r="Q8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6" s="15">
        <f>INDEX(AD:AD,MATCH(TabelInschrijvingen[[#This Row],[Team name]],AC:AC,0),1)</f>
        <v>0</v>
      </c>
      <c r="Y86" s="15" t="str">
        <f>IF(TabelInschrijvingen[[#This Row],[Poule]]="","",COUNTIF(O:O,TabelInschrijvingen[[#This Row],[Poule definitief]]))</f>
        <v/>
      </c>
      <c r="Z86" s="15" t="str">
        <f>TabelInschrijvingen[[#This Row],[Poule]]</f>
        <v/>
      </c>
      <c r="AA86" s="15">
        <f>IF(AND(LEFT(TabelInschrijvingen[[#This Row],[Poule definitief]],6)="Fights",LEFT(TabelInschrijvingen[[#This Row],[Poule definitief]],11)&lt;&gt;"Fights Team"),1,0)</f>
        <v>0</v>
      </c>
      <c r="AD86" s="15" cm="1">
        <f t="array" ref="AD86">MAX(IF(TabelInschrijvingen[Team name]=AC86,TabelInschrijvingen[Age]))</f>
        <v>0</v>
      </c>
    </row>
    <row r="87" spans="2:30" x14ac:dyDescent="0.3">
      <c r="B87" t="str">
        <f>IFERROR(IF(TabelInschrijvingen[[#This Row],[Firstname]]="","",B86+1),1)</f>
        <v/>
      </c>
      <c r="C87" t="str">
        <f t="shared" si="2"/>
        <v/>
      </c>
      <c r="J87" s="1"/>
      <c r="K87" s="14"/>
      <c r="L87" s="14"/>
      <c r="M87" s="6" t="str">
        <f t="shared" si="3"/>
        <v/>
      </c>
      <c r="N87" t="str">
        <f>IF(M87="","",IF(OR(J87="Team kata",J87="Team fights"),IF(TabelInschrijvingen[[#This Row],[IBF member?]]="Yes",Opties!$E$7,Opties!$E$8),IF(M87&gt;=16,IF(TabelInschrijvingen[[#This Row],[IBF member?]]="Yes",Opties!$E$5,Opties!$E$6),IF(L87="Yes",Opties!$E$3,Opties!$E$4))))</f>
        <v/>
      </c>
      <c r="O8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7" s="15" t="str">
        <f>IF(TabelInschrijvingen[[#This Row],[Category (Kata/Fights)]]="Kata Veterans","Kata Veterans",IF(TabelInschrijvingen[[#This Row],[Category (Kata/Fights)]]="Fights Veterans","Fights Veterans",""))</f>
        <v/>
      </c>
      <c r="Q8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7" s="15">
        <f>INDEX(AD:AD,MATCH(TabelInschrijvingen[[#This Row],[Team name]],AC:AC,0),1)</f>
        <v>0</v>
      </c>
      <c r="Y87" s="15" t="str">
        <f>IF(TabelInschrijvingen[[#This Row],[Poule]]="","",COUNTIF(O:O,TabelInschrijvingen[[#This Row],[Poule definitief]]))</f>
        <v/>
      </c>
      <c r="Z87" s="15" t="str">
        <f>TabelInschrijvingen[[#This Row],[Poule]]</f>
        <v/>
      </c>
      <c r="AA87" s="15">
        <f>IF(AND(LEFT(TabelInschrijvingen[[#This Row],[Poule definitief]],6)="Fights",LEFT(TabelInschrijvingen[[#This Row],[Poule definitief]],11)&lt;&gt;"Fights Team"),1,0)</f>
        <v>0</v>
      </c>
      <c r="AD87" s="15" cm="1">
        <f t="array" ref="AD87">MAX(IF(TabelInschrijvingen[Team name]=AC87,TabelInschrijvingen[Age]))</f>
        <v>0</v>
      </c>
    </row>
    <row r="88" spans="2:30" x14ac:dyDescent="0.3">
      <c r="B88" t="str">
        <f>IFERROR(IF(TabelInschrijvingen[[#This Row],[Firstname]]="","",B87+1),1)</f>
        <v/>
      </c>
      <c r="C88" t="str">
        <f t="shared" si="2"/>
        <v/>
      </c>
      <c r="J88" s="1"/>
      <c r="K88" s="14"/>
      <c r="L88" s="14"/>
      <c r="M88" s="6" t="str">
        <f t="shared" si="3"/>
        <v/>
      </c>
      <c r="N88" t="str">
        <f>IF(M88="","",IF(OR(J88="Team kata",J88="Team fights"),IF(TabelInschrijvingen[[#This Row],[IBF member?]]="Yes",Opties!$E$7,Opties!$E$8),IF(M88&gt;=16,IF(TabelInschrijvingen[[#This Row],[IBF member?]]="Yes",Opties!$E$5,Opties!$E$6),IF(L88="Yes",Opties!$E$3,Opties!$E$4))))</f>
        <v/>
      </c>
      <c r="O8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8" s="15" t="str">
        <f>IF(TabelInschrijvingen[[#This Row],[Category (Kata/Fights)]]="Kata Veterans","Kata Veterans",IF(TabelInschrijvingen[[#This Row],[Category (Kata/Fights)]]="Fights Veterans","Fights Veterans",""))</f>
        <v/>
      </c>
      <c r="Q8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8" s="15">
        <f>INDEX(AD:AD,MATCH(TabelInschrijvingen[[#This Row],[Team name]],AC:AC,0),1)</f>
        <v>0</v>
      </c>
      <c r="Y88" s="15" t="str">
        <f>IF(TabelInschrijvingen[[#This Row],[Poule]]="","",COUNTIF(O:O,TabelInschrijvingen[[#This Row],[Poule definitief]]))</f>
        <v/>
      </c>
      <c r="Z88" s="15" t="str">
        <f>TabelInschrijvingen[[#This Row],[Poule]]</f>
        <v/>
      </c>
      <c r="AA88" s="15">
        <f>IF(AND(LEFT(TabelInschrijvingen[[#This Row],[Poule definitief]],6)="Fights",LEFT(TabelInschrijvingen[[#This Row],[Poule definitief]],11)&lt;&gt;"Fights Team"),1,0)</f>
        <v>0</v>
      </c>
      <c r="AD88" s="15" cm="1">
        <f t="array" ref="AD88">MAX(IF(TabelInschrijvingen[Team name]=AC88,TabelInschrijvingen[Age]))</f>
        <v>0</v>
      </c>
    </row>
    <row r="89" spans="2:30" x14ac:dyDescent="0.3">
      <c r="B89" t="str">
        <f>IFERROR(IF(TabelInschrijvingen[[#This Row],[Firstname]]="","",B88+1),1)</f>
        <v/>
      </c>
      <c r="C89" t="str">
        <f t="shared" si="2"/>
        <v/>
      </c>
      <c r="J89" s="1"/>
      <c r="K89" s="14"/>
      <c r="L89" s="14"/>
      <c r="M89" s="6" t="str">
        <f t="shared" si="3"/>
        <v/>
      </c>
      <c r="N89" t="str">
        <f>IF(M89="","",IF(OR(J89="Team kata",J89="Team fights"),IF(TabelInschrijvingen[[#This Row],[IBF member?]]="Yes",Opties!$E$7,Opties!$E$8),IF(M89&gt;=16,IF(TabelInschrijvingen[[#This Row],[IBF member?]]="Yes",Opties!$E$5,Opties!$E$6),IF(L89="Yes",Opties!$E$3,Opties!$E$4))))</f>
        <v/>
      </c>
      <c r="O8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89" s="15" t="str">
        <f>IF(TabelInschrijvingen[[#This Row],[Category (Kata/Fights)]]="Kata Veterans","Kata Veterans",IF(TabelInschrijvingen[[#This Row],[Category (Kata/Fights)]]="Fights Veterans","Fights Veterans",""))</f>
        <v/>
      </c>
      <c r="Q8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8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8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8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8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8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8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89" s="15">
        <f>INDEX(AD:AD,MATCH(TabelInschrijvingen[[#This Row],[Team name]],AC:AC,0),1)</f>
        <v>0</v>
      </c>
      <c r="Y89" s="15" t="str">
        <f>IF(TabelInschrijvingen[[#This Row],[Poule]]="","",COUNTIF(O:O,TabelInschrijvingen[[#This Row],[Poule definitief]]))</f>
        <v/>
      </c>
      <c r="Z89" s="15" t="str">
        <f>TabelInschrijvingen[[#This Row],[Poule]]</f>
        <v/>
      </c>
      <c r="AA89" s="15">
        <f>IF(AND(LEFT(TabelInschrijvingen[[#This Row],[Poule definitief]],6)="Fights",LEFT(TabelInschrijvingen[[#This Row],[Poule definitief]],11)&lt;&gt;"Fights Team"),1,0)</f>
        <v>0</v>
      </c>
      <c r="AD89" s="15" cm="1">
        <f t="array" ref="AD89">MAX(IF(TabelInschrijvingen[Team name]=AC89,TabelInschrijvingen[Age]))</f>
        <v>0</v>
      </c>
    </row>
    <row r="90" spans="2:30" x14ac:dyDescent="0.3">
      <c r="B90" t="str">
        <f>IFERROR(IF(TabelInschrijvingen[[#This Row],[Firstname]]="","",B89+1),1)</f>
        <v/>
      </c>
      <c r="C90" t="str">
        <f t="shared" si="2"/>
        <v/>
      </c>
      <c r="J90" s="1"/>
      <c r="K90" s="14"/>
      <c r="L90" s="14"/>
      <c r="M90" s="6" t="str">
        <f t="shared" si="3"/>
        <v/>
      </c>
      <c r="N90" t="str">
        <f>IF(M90="","",IF(OR(J90="Team kata",J90="Team fights"),IF(TabelInschrijvingen[[#This Row],[IBF member?]]="Yes",Opties!$E$7,Opties!$E$8),IF(M90&gt;=16,IF(TabelInschrijvingen[[#This Row],[IBF member?]]="Yes",Opties!$E$5,Opties!$E$6),IF(L90="Yes",Opties!$E$3,Opties!$E$4))))</f>
        <v/>
      </c>
      <c r="O9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0" s="15" t="str">
        <f>IF(TabelInschrijvingen[[#This Row],[Category (Kata/Fights)]]="Kata Veterans","Kata Veterans",IF(TabelInschrijvingen[[#This Row],[Category (Kata/Fights)]]="Fights Veterans","Fights Veterans",""))</f>
        <v/>
      </c>
      <c r="Q9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0" s="15">
        <f>INDEX(AD:AD,MATCH(TabelInschrijvingen[[#This Row],[Team name]],AC:AC,0),1)</f>
        <v>0</v>
      </c>
      <c r="Y90" s="15" t="str">
        <f>IF(TabelInschrijvingen[[#This Row],[Poule]]="","",COUNTIF(O:O,TabelInschrijvingen[[#This Row],[Poule definitief]]))</f>
        <v/>
      </c>
      <c r="Z90" s="15" t="str">
        <f>TabelInschrijvingen[[#This Row],[Poule]]</f>
        <v/>
      </c>
      <c r="AA90" s="15">
        <f>IF(AND(LEFT(TabelInschrijvingen[[#This Row],[Poule definitief]],6)="Fights",LEFT(TabelInschrijvingen[[#This Row],[Poule definitief]],11)&lt;&gt;"Fights Team"),1,0)</f>
        <v>0</v>
      </c>
      <c r="AD90" s="15" cm="1">
        <f t="array" ref="AD90">MAX(IF(TabelInschrijvingen[Team name]=AC90,TabelInschrijvingen[Age]))</f>
        <v>0</v>
      </c>
    </row>
    <row r="91" spans="2:30" x14ac:dyDescent="0.3">
      <c r="B91" t="str">
        <f>IFERROR(IF(TabelInschrijvingen[[#This Row],[Firstname]]="","",B90+1),1)</f>
        <v/>
      </c>
      <c r="C91" t="str">
        <f t="shared" si="2"/>
        <v/>
      </c>
      <c r="J91" s="1"/>
      <c r="K91" s="14"/>
      <c r="L91" s="14"/>
      <c r="M91" s="6" t="str">
        <f t="shared" si="3"/>
        <v/>
      </c>
      <c r="N91" t="str">
        <f>IF(M91="","",IF(OR(J91="Team kata",J91="Team fights"),IF(TabelInschrijvingen[[#This Row],[IBF member?]]="Yes",Opties!$E$7,Opties!$E$8),IF(M91&gt;=16,IF(TabelInschrijvingen[[#This Row],[IBF member?]]="Yes",Opties!$E$5,Opties!$E$6),IF(L91="Yes",Opties!$E$3,Opties!$E$4))))</f>
        <v/>
      </c>
      <c r="O9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1" s="15" t="str">
        <f>IF(TabelInschrijvingen[[#This Row],[Category (Kata/Fights)]]="Kata Veterans","Kata Veterans",IF(TabelInschrijvingen[[#This Row],[Category (Kata/Fights)]]="Fights Veterans","Fights Veterans",""))</f>
        <v/>
      </c>
      <c r="Q9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1" s="15">
        <f>INDEX(AD:AD,MATCH(TabelInschrijvingen[[#This Row],[Team name]],AC:AC,0),1)</f>
        <v>0</v>
      </c>
      <c r="Y91" s="15" t="str">
        <f>IF(TabelInschrijvingen[[#This Row],[Poule]]="","",COUNTIF(O:O,TabelInschrijvingen[[#This Row],[Poule definitief]]))</f>
        <v/>
      </c>
      <c r="Z91" s="15" t="str">
        <f>TabelInschrijvingen[[#This Row],[Poule]]</f>
        <v/>
      </c>
      <c r="AA91" s="15">
        <f>IF(AND(LEFT(TabelInschrijvingen[[#This Row],[Poule definitief]],6)="Fights",LEFT(TabelInschrijvingen[[#This Row],[Poule definitief]],11)&lt;&gt;"Fights Team"),1,0)</f>
        <v>0</v>
      </c>
      <c r="AD91" s="15" cm="1">
        <f t="array" ref="AD91">MAX(IF(TabelInschrijvingen[Team name]=AC91,TabelInschrijvingen[Age]))</f>
        <v>0</v>
      </c>
    </row>
    <row r="92" spans="2:30" x14ac:dyDescent="0.3">
      <c r="B92" t="str">
        <f>IFERROR(IF(TabelInschrijvingen[[#This Row],[Firstname]]="","",B91+1),1)</f>
        <v/>
      </c>
      <c r="C92" t="str">
        <f t="shared" si="2"/>
        <v/>
      </c>
      <c r="J92" s="1"/>
      <c r="L92" s="14"/>
      <c r="M92" s="6" t="str">
        <f t="shared" si="3"/>
        <v/>
      </c>
      <c r="N92" t="str">
        <f>IF(M92="","",IF(OR(J92="Team kata",J92="Team fights"),IF(TabelInschrijvingen[[#This Row],[IBF member?]]="Yes",Opties!$E$7,Opties!$E$8),IF(M92&gt;=16,IF(TabelInschrijvingen[[#This Row],[IBF member?]]="Yes",Opties!$E$5,Opties!$E$6),IF(L92="Yes",Opties!$E$3,Opties!$E$4))))</f>
        <v/>
      </c>
      <c r="O9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2" s="15" t="str">
        <f>IF(TabelInschrijvingen[[#This Row],[Category (Kata/Fights)]]="Kata Veterans","Kata Veterans",IF(TabelInschrijvingen[[#This Row],[Category (Kata/Fights)]]="Fights Veterans","Fights Veterans",""))</f>
        <v/>
      </c>
      <c r="Q9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2" s="15">
        <f>INDEX(AD:AD,MATCH(TabelInschrijvingen[[#This Row],[Team name]],AC:AC,0),1)</f>
        <v>0</v>
      </c>
      <c r="Y92" s="15" t="str">
        <f>IF(TabelInschrijvingen[[#This Row],[Poule]]="","",COUNTIF(O:O,TabelInschrijvingen[[#This Row],[Poule definitief]]))</f>
        <v/>
      </c>
      <c r="Z92" s="15" t="str">
        <f>TabelInschrijvingen[[#This Row],[Poule]]</f>
        <v/>
      </c>
      <c r="AA92" s="15">
        <f>IF(AND(LEFT(TabelInschrijvingen[[#This Row],[Poule definitief]],6)="Fights",LEFT(TabelInschrijvingen[[#This Row],[Poule definitief]],11)&lt;&gt;"Fights Team"),1,0)</f>
        <v>0</v>
      </c>
      <c r="AD92" s="15" cm="1">
        <f t="array" ref="AD92">MAX(IF(TabelInschrijvingen[Team name]=AC92,TabelInschrijvingen[Age]))</f>
        <v>0</v>
      </c>
    </row>
    <row r="93" spans="2:30" x14ac:dyDescent="0.3">
      <c r="B93" t="str">
        <f>IFERROR(IF(TabelInschrijvingen[[#This Row],[Firstname]]="","",B92+1),1)</f>
        <v/>
      </c>
      <c r="C93" t="str">
        <f t="shared" si="2"/>
        <v/>
      </c>
      <c r="J93" s="1"/>
      <c r="K93" s="14"/>
      <c r="L93" s="14"/>
      <c r="M93" s="6" t="str">
        <f t="shared" si="3"/>
        <v/>
      </c>
      <c r="N93" t="str">
        <f>IF(M93="","",IF(OR(J93="Team kata",J93="Team fights"),IF(TabelInschrijvingen[[#This Row],[IBF member?]]="Yes",Opties!$E$7,Opties!$E$8),IF(M93&gt;=16,IF(TabelInschrijvingen[[#This Row],[IBF member?]]="Yes",Opties!$E$5,Opties!$E$6),IF(L93="Yes",Opties!$E$3,Opties!$E$4))))</f>
        <v/>
      </c>
      <c r="O9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3" s="15" t="str">
        <f>IF(TabelInschrijvingen[[#This Row],[Category (Kata/Fights)]]="Kata Veterans","Kata Veterans",IF(TabelInschrijvingen[[#This Row],[Category (Kata/Fights)]]="Fights Veterans","Fights Veterans",""))</f>
        <v/>
      </c>
      <c r="Q9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3" s="15">
        <f>INDEX(AD:AD,MATCH(TabelInschrijvingen[[#This Row],[Team name]],AC:AC,0),1)</f>
        <v>0</v>
      </c>
      <c r="Y93" s="15" t="str">
        <f>IF(TabelInschrijvingen[[#This Row],[Poule]]="","",COUNTIF(O:O,TabelInschrijvingen[[#This Row],[Poule definitief]]))</f>
        <v/>
      </c>
      <c r="Z93" s="15" t="str">
        <f>TabelInschrijvingen[[#This Row],[Poule]]</f>
        <v/>
      </c>
      <c r="AA93" s="15">
        <f>IF(AND(LEFT(TabelInschrijvingen[[#This Row],[Poule definitief]],6)="Fights",LEFT(TabelInschrijvingen[[#This Row],[Poule definitief]],11)&lt;&gt;"Fights Team"),1,0)</f>
        <v>0</v>
      </c>
      <c r="AD93" s="15" cm="1">
        <f t="array" ref="AD93">MAX(IF(TabelInschrijvingen[Team name]=AC93,TabelInschrijvingen[Age]))</f>
        <v>0</v>
      </c>
    </row>
    <row r="94" spans="2:30" x14ac:dyDescent="0.3">
      <c r="B94" t="str">
        <f>IFERROR(IF(TabelInschrijvingen[[#This Row],[Firstname]]="","",B93+1),1)</f>
        <v/>
      </c>
      <c r="C94" t="str">
        <f t="shared" si="2"/>
        <v/>
      </c>
      <c r="J94" s="1"/>
      <c r="K94" s="14"/>
      <c r="L94" s="14"/>
      <c r="M94" s="6" t="str">
        <f t="shared" si="3"/>
        <v/>
      </c>
      <c r="N94" t="str">
        <f>IF(M94="","",IF(OR(J94="Team kata",J94="Team fights"),IF(TabelInschrijvingen[[#This Row],[IBF member?]]="Yes",Opties!$E$7,Opties!$E$8),IF(M94&gt;=16,IF(TabelInschrijvingen[[#This Row],[IBF member?]]="Yes",Opties!$E$5,Opties!$E$6),IF(L94="Yes",Opties!$E$3,Opties!$E$4))))</f>
        <v/>
      </c>
      <c r="O9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4" s="15" t="str">
        <f>IF(TabelInschrijvingen[[#This Row],[Category (Kata/Fights)]]="Kata Veterans","Kata Veterans",IF(TabelInschrijvingen[[#This Row],[Category (Kata/Fights)]]="Fights Veterans","Fights Veterans",""))</f>
        <v/>
      </c>
      <c r="Q9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4" s="15">
        <f>INDEX(AD:AD,MATCH(TabelInschrijvingen[[#This Row],[Team name]],AC:AC,0),1)</f>
        <v>0</v>
      </c>
      <c r="Y94" s="15" t="str">
        <f>IF(TabelInschrijvingen[[#This Row],[Poule]]="","",COUNTIF(O:O,TabelInschrijvingen[[#This Row],[Poule definitief]]))</f>
        <v/>
      </c>
      <c r="Z94" s="15" t="str">
        <f>TabelInschrijvingen[[#This Row],[Poule]]</f>
        <v/>
      </c>
      <c r="AA94" s="15">
        <f>IF(AND(LEFT(TabelInschrijvingen[[#This Row],[Poule definitief]],6)="Fights",LEFT(TabelInschrijvingen[[#This Row],[Poule definitief]],11)&lt;&gt;"Fights Team"),1,0)</f>
        <v>0</v>
      </c>
      <c r="AD94" s="15" cm="1">
        <f t="array" ref="AD94">MAX(IF(TabelInschrijvingen[Team name]=AC94,TabelInschrijvingen[Age]))</f>
        <v>0</v>
      </c>
    </row>
    <row r="95" spans="2:30" x14ac:dyDescent="0.3">
      <c r="B95" t="str">
        <f>IFERROR(IF(TabelInschrijvingen[[#This Row],[Firstname]]="","",B94+1),1)</f>
        <v/>
      </c>
      <c r="C95" t="str">
        <f t="shared" si="2"/>
        <v/>
      </c>
      <c r="J95" s="1"/>
      <c r="K95" s="14"/>
      <c r="L95" s="14"/>
      <c r="M95" s="6" t="str">
        <f t="shared" si="3"/>
        <v/>
      </c>
      <c r="N95" t="str">
        <f>IF(M95="","",IF(OR(J95="Team kata",J95="Team fights"),IF(TabelInschrijvingen[[#This Row],[IBF member?]]="Yes",Opties!$E$7,Opties!$E$8),IF(M95&gt;=16,IF(TabelInschrijvingen[[#This Row],[IBF member?]]="Yes",Opties!$E$5,Opties!$E$6),IF(L95="Yes",Opties!$E$3,Opties!$E$4))))</f>
        <v/>
      </c>
      <c r="O9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5" s="15" t="str">
        <f>IF(TabelInschrijvingen[[#This Row],[Category (Kata/Fights)]]="Kata Veterans","Kata Veterans",IF(TabelInschrijvingen[[#This Row],[Category (Kata/Fights)]]="Fights Veterans","Fights Veterans",""))</f>
        <v/>
      </c>
      <c r="Q9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5" s="15">
        <f>INDEX(AD:AD,MATCH(TabelInschrijvingen[[#This Row],[Team name]],AC:AC,0),1)</f>
        <v>0</v>
      </c>
      <c r="Y95" s="15" t="str">
        <f>IF(TabelInschrijvingen[[#This Row],[Poule]]="","",COUNTIF(O:O,TabelInschrijvingen[[#This Row],[Poule definitief]]))</f>
        <v/>
      </c>
      <c r="Z95" s="15" t="str">
        <f>TabelInschrijvingen[[#This Row],[Poule]]</f>
        <v/>
      </c>
      <c r="AA95" s="15">
        <f>IF(AND(LEFT(TabelInschrijvingen[[#This Row],[Poule definitief]],6)="Fights",LEFT(TabelInschrijvingen[[#This Row],[Poule definitief]],11)&lt;&gt;"Fights Team"),1,0)</f>
        <v>0</v>
      </c>
      <c r="AD95" s="15" cm="1">
        <f t="array" ref="AD95">MAX(IF(TabelInschrijvingen[Team name]=AC95,TabelInschrijvingen[Age]))</f>
        <v>0</v>
      </c>
    </row>
    <row r="96" spans="2:30" x14ac:dyDescent="0.3">
      <c r="B96" t="str">
        <f>IFERROR(IF(TabelInschrijvingen[[#This Row],[Firstname]]="","",B95+1),1)</f>
        <v/>
      </c>
      <c r="C96" t="str">
        <f t="shared" si="2"/>
        <v/>
      </c>
      <c r="J96" s="1"/>
      <c r="K96" s="14"/>
      <c r="L96" s="14"/>
      <c r="M96" s="6" t="str">
        <f t="shared" si="3"/>
        <v/>
      </c>
      <c r="N96" t="str">
        <f>IF(M96="","",IF(OR(J96="Team kata",J96="Team fights"),IF(TabelInschrijvingen[[#This Row],[IBF member?]]="Yes",Opties!$E$7,Opties!$E$8),IF(M96&gt;=16,IF(TabelInschrijvingen[[#This Row],[IBF member?]]="Yes",Opties!$E$5,Opties!$E$6),IF(L96="Yes",Opties!$E$3,Opties!$E$4))))</f>
        <v/>
      </c>
      <c r="O9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6" s="15" t="str">
        <f>IF(TabelInschrijvingen[[#This Row],[Category (Kata/Fights)]]="Kata Veterans","Kata Veterans",IF(TabelInschrijvingen[[#This Row],[Category (Kata/Fights)]]="Fights Veterans","Fights Veterans",""))</f>
        <v/>
      </c>
      <c r="Q9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6" s="15">
        <f>INDEX(AD:AD,MATCH(TabelInschrijvingen[[#This Row],[Team name]],AC:AC,0),1)</f>
        <v>0</v>
      </c>
      <c r="Y96" s="15" t="str">
        <f>IF(TabelInschrijvingen[[#This Row],[Poule]]="","",COUNTIF(O:O,TabelInschrijvingen[[#This Row],[Poule definitief]]))</f>
        <v/>
      </c>
      <c r="Z96" s="15" t="str">
        <f>TabelInschrijvingen[[#This Row],[Poule]]</f>
        <v/>
      </c>
      <c r="AA96" s="15">
        <f>IF(AND(LEFT(TabelInschrijvingen[[#This Row],[Poule definitief]],6)="Fights",LEFT(TabelInschrijvingen[[#This Row],[Poule definitief]],11)&lt;&gt;"Fights Team"),1,0)</f>
        <v>0</v>
      </c>
      <c r="AD96" s="15" cm="1">
        <f t="array" ref="AD96">MAX(IF(TabelInschrijvingen[Team name]=AC96,TabelInschrijvingen[Age]))</f>
        <v>0</v>
      </c>
    </row>
    <row r="97" spans="2:30" x14ac:dyDescent="0.3">
      <c r="B97" t="str">
        <f>IFERROR(IF(TabelInschrijvingen[[#This Row],[Firstname]]="","",B96+1),1)</f>
        <v/>
      </c>
      <c r="C97" t="str">
        <f t="shared" si="2"/>
        <v/>
      </c>
      <c r="J97" s="1"/>
      <c r="K97" s="14"/>
      <c r="L97" s="14"/>
      <c r="M97" s="6" t="str">
        <f t="shared" si="3"/>
        <v/>
      </c>
      <c r="N97" t="str">
        <f>IF(M97="","",IF(OR(J97="Team kata",J97="Team fights"),IF(TabelInschrijvingen[[#This Row],[IBF member?]]="Yes",Opties!$E$7,Opties!$E$8),IF(M97&gt;=16,IF(TabelInschrijvingen[[#This Row],[IBF member?]]="Yes",Opties!$E$5,Opties!$E$6),IF(L97="Yes",Opties!$E$3,Opties!$E$4))))</f>
        <v/>
      </c>
      <c r="O9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7" s="15" t="str">
        <f>IF(TabelInschrijvingen[[#This Row],[Category (Kata/Fights)]]="Kata Veterans","Kata Veterans",IF(TabelInschrijvingen[[#This Row],[Category (Kata/Fights)]]="Fights Veterans","Fights Veterans",""))</f>
        <v/>
      </c>
      <c r="Q9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7" s="15">
        <f>INDEX(AD:AD,MATCH(TabelInschrijvingen[[#This Row],[Team name]],AC:AC,0),1)</f>
        <v>0</v>
      </c>
      <c r="Y97" s="15" t="str">
        <f>IF(TabelInschrijvingen[[#This Row],[Poule]]="","",COUNTIF(O:O,TabelInschrijvingen[[#This Row],[Poule definitief]]))</f>
        <v/>
      </c>
      <c r="Z97" s="15" t="str">
        <f>TabelInschrijvingen[[#This Row],[Poule]]</f>
        <v/>
      </c>
      <c r="AA97" s="15">
        <f>IF(AND(LEFT(TabelInschrijvingen[[#This Row],[Poule definitief]],6)="Fights",LEFT(TabelInschrijvingen[[#This Row],[Poule definitief]],11)&lt;&gt;"Fights Team"),1,0)</f>
        <v>0</v>
      </c>
      <c r="AD97" s="15" cm="1">
        <f t="array" ref="AD97">MAX(IF(TabelInschrijvingen[Team name]=AC97,TabelInschrijvingen[Age]))</f>
        <v>0</v>
      </c>
    </row>
    <row r="98" spans="2:30" x14ac:dyDescent="0.3">
      <c r="B98" t="str">
        <f>IFERROR(IF(TabelInschrijvingen[[#This Row],[Firstname]]="","",B97+1),1)</f>
        <v/>
      </c>
      <c r="C98" t="str">
        <f t="shared" si="2"/>
        <v/>
      </c>
      <c r="J98" s="1"/>
      <c r="K98" s="14"/>
      <c r="L98" s="14"/>
      <c r="M98" s="6" t="str">
        <f t="shared" si="3"/>
        <v/>
      </c>
      <c r="N98" t="str">
        <f>IF(M98="","",IF(OR(J98="Team kata",J98="Team fights"),IF(TabelInschrijvingen[[#This Row],[IBF member?]]="Yes",Opties!$E$7,Opties!$E$8),IF(M98&gt;=16,IF(TabelInschrijvingen[[#This Row],[IBF member?]]="Yes",Opties!$E$5,Opties!$E$6),IF(L98="Yes",Opties!$E$3,Opties!$E$4))))</f>
        <v/>
      </c>
      <c r="O9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8" s="15" t="str">
        <f>IF(TabelInschrijvingen[[#This Row],[Category (Kata/Fights)]]="Kata Veterans","Kata Veterans",IF(TabelInschrijvingen[[#This Row],[Category (Kata/Fights)]]="Fights Veterans","Fights Veterans",""))</f>
        <v/>
      </c>
      <c r="Q9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8" s="15">
        <f>INDEX(AD:AD,MATCH(TabelInschrijvingen[[#This Row],[Team name]],AC:AC,0),1)</f>
        <v>0</v>
      </c>
      <c r="Y98" s="15" t="str">
        <f>IF(TabelInschrijvingen[[#This Row],[Poule]]="","",COUNTIF(O:O,TabelInschrijvingen[[#This Row],[Poule definitief]]))</f>
        <v/>
      </c>
      <c r="Z98" s="15" t="str">
        <f>TabelInschrijvingen[[#This Row],[Poule]]</f>
        <v/>
      </c>
      <c r="AA98" s="15">
        <f>IF(AND(LEFT(TabelInschrijvingen[[#This Row],[Poule definitief]],6)="Fights",LEFT(TabelInschrijvingen[[#This Row],[Poule definitief]],11)&lt;&gt;"Fights Team"),1,0)</f>
        <v>0</v>
      </c>
      <c r="AD98" s="15" cm="1">
        <f t="array" ref="AD98">MAX(IF(TabelInschrijvingen[Team name]=AC98,TabelInschrijvingen[Age]))</f>
        <v>0</v>
      </c>
    </row>
    <row r="99" spans="2:30" x14ac:dyDescent="0.3">
      <c r="B99" t="str">
        <f>IFERROR(IF(TabelInschrijvingen[[#This Row],[Firstname]]="","",B98+1),1)</f>
        <v/>
      </c>
      <c r="C99" t="str">
        <f t="shared" si="2"/>
        <v/>
      </c>
      <c r="J99" s="1"/>
      <c r="L99" s="14"/>
      <c r="M99" s="6" t="str">
        <f t="shared" si="3"/>
        <v/>
      </c>
      <c r="N99" t="str">
        <f>IF(M99="","",IF(OR(J99="Team kata",J99="Team fights"),IF(TabelInschrijvingen[[#This Row],[IBF member?]]="Yes",Opties!$E$7,Opties!$E$8),IF(M99&gt;=16,IF(TabelInschrijvingen[[#This Row],[IBF member?]]="Yes",Opties!$E$5,Opties!$E$6),IF(L99="Yes",Opties!$E$3,Opties!$E$4))))</f>
        <v/>
      </c>
      <c r="O9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99" s="15" t="str">
        <f>IF(TabelInschrijvingen[[#This Row],[Category (Kata/Fights)]]="Kata Veterans","Kata Veterans",IF(TabelInschrijvingen[[#This Row],[Category (Kata/Fights)]]="Fights Veterans","Fights Veterans",""))</f>
        <v/>
      </c>
      <c r="Q9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9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9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9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9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9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9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99" s="15">
        <f>INDEX(AD:AD,MATCH(TabelInschrijvingen[[#This Row],[Team name]],AC:AC,0),1)</f>
        <v>0</v>
      </c>
      <c r="Y99" s="15" t="str">
        <f>IF(TabelInschrijvingen[[#This Row],[Poule]]="","",COUNTIF(O:O,TabelInschrijvingen[[#This Row],[Poule definitief]]))</f>
        <v/>
      </c>
      <c r="Z99" s="15" t="str">
        <f>TabelInschrijvingen[[#This Row],[Poule]]</f>
        <v/>
      </c>
      <c r="AA99" s="15">
        <f>IF(AND(LEFT(TabelInschrijvingen[[#This Row],[Poule definitief]],6)="Fights",LEFT(TabelInschrijvingen[[#This Row],[Poule definitief]],11)&lt;&gt;"Fights Team"),1,0)</f>
        <v>0</v>
      </c>
      <c r="AD99" s="15" cm="1">
        <f t="array" ref="AD99">MAX(IF(TabelInschrijvingen[Team name]=AC99,TabelInschrijvingen[Age]))</f>
        <v>0</v>
      </c>
    </row>
    <row r="100" spans="2:30" x14ac:dyDescent="0.3">
      <c r="B100" t="str">
        <f>IFERROR(IF(TabelInschrijvingen[[#This Row],[Firstname]]="","",B99+1),1)</f>
        <v/>
      </c>
      <c r="C100" t="str">
        <f t="shared" si="2"/>
        <v/>
      </c>
      <c r="J100" s="1"/>
      <c r="L100" s="14"/>
      <c r="M100" s="6" t="str">
        <f t="shared" si="3"/>
        <v/>
      </c>
      <c r="N100" t="str">
        <f>IF(M100="","",IF(OR(J100="Team kata",J100="Team fights"),IF(TabelInschrijvingen[[#This Row],[IBF member?]]="Yes",Opties!$E$7,Opties!$E$8),IF(M100&gt;=16,IF(TabelInschrijvingen[[#This Row],[IBF member?]]="Yes",Opties!$E$5,Opties!$E$6),IF(L100="Yes",Opties!$E$3,Opties!$E$4))))</f>
        <v/>
      </c>
      <c r="O10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0" s="15" t="str">
        <f>IF(TabelInschrijvingen[[#This Row],[Category (Kata/Fights)]]="Kata Veterans","Kata Veterans",IF(TabelInschrijvingen[[#This Row],[Category (Kata/Fights)]]="Fights Veterans","Fights Veterans",""))</f>
        <v/>
      </c>
      <c r="Q10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0" s="15">
        <f>INDEX(AD:AD,MATCH(TabelInschrijvingen[[#This Row],[Team name]],AC:AC,0),1)</f>
        <v>0</v>
      </c>
      <c r="Y100" s="15" t="str">
        <f>IF(TabelInschrijvingen[[#This Row],[Poule]]="","",COUNTIF(O:O,TabelInschrijvingen[[#This Row],[Poule definitief]]))</f>
        <v/>
      </c>
      <c r="Z100" s="15" t="str">
        <f>TabelInschrijvingen[[#This Row],[Poule]]</f>
        <v/>
      </c>
      <c r="AA100" s="15">
        <f>IF(AND(LEFT(TabelInschrijvingen[[#This Row],[Poule definitief]],6)="Fights",LEFT(TabelInschrijvingen[[#This Row],[Poule definitief]],11)&lt;&gt;"Fights Team"),1,0)</f>
        <v>0</v>
      </c>
      <c r="AD100" s="15" cm="1">
        <f t="array" ref="AD100">MAX(IF(TabelInschrijvingen[Team name]=AC100,TabelInschrijvingen[Age]))</f>
        <v>0</v>
      </c>
    </row>
    <row r="101" spans="2:30" x14ac:dyDescent="0.3">
      <c r="B101" t="str">
        <f>IFERROR(IF(TabelInschrijvingen[[#This Row],[Firstname]]="","",B100+1),1)</f>
        <v/>
      </c>
      <c r="C101" t="str">
        <f t="shared" si="2"/>
        <v/>
      </c>
      <c r="J101" s="1"/>
      <c r="K101" s="14"/>
      <c r="L101" s="14"/>
      <c r="M101" s="6" t="str">
        <f t="shared" si="3"/>
        <v/>
      </c>
      <c r="N101" t="str">
        <f>IF(M101="","",IF(OR(J101="Team kata",J101="Team fights"),IF(TabelInschrijvingen[[#This Row],[IBF member?]]="Yes",Opties!$E$7,Opties!$E$8),IF(M101&gt;=16,IF(TabelInschrijvingen[[#This Row],[IBF member?]]="Yes",Opties!$E$5,Opties!$E$6),IF(L101="Yes",Opties!$E$3,Opties!$E$4))))</f>
        <v/>
      </c>
      <c r="O10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1" s="15" t="str">
        <f>IF(TabelInschrijvingen[[#This Row],[Category (Kata/Fights)]]="Kata Veterans","Kata Veterans",IF(TabelInschrijvingen[[#This Row],[Category (Kata/Fights)]]="Fights Veterans","Fights Veterans",""))</f>
        <v/>
      </c>
      <c r="Q10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1" s="15">
        <f>INDEX(AD:AD,MATCH(TabelInschrijvingen[[#This Row],[Team name]],AC:AC,0),1)</f>
        <v>0</v>
      </c>
      <c r="Y101" s="15" t="str">
        <f>IF(TabelInschrijvingen[[#This Row],[Poule]]="","",COUNTIF(O:O,TabelInschrijvingen[[#This Row],[Poule definitief]]))</f>
        <v/>
      </c>
      <c r="Z101" s="15" t="str">
        <f>TabelInschrijvingen[[#This Row],[Poule]]</f>
        <v/>
      </c>
      <c r="AA101" s="15">
        <f>IF(AND(LEFT(TabelInschrijvingen[[#This Row],[Poule definitief]],6)="Fights",LEFT(TabelInschrijvingen[[#This Row],[Poule definitief]],11)&lt;&gt;"Fights Team"),1,0)</f>
        <v>0</v>
      </c>
      <c r="AD101" s="15" cm="1">
        <f t="array" ref="AD101">MAX(IF(TabelInschrijvingen[Team name]=AC101,TabelInschrijvingen[Age]))</f>
        <v>0</v>
      </c>
    </row>
    <row r="102" spans="2:30" x14ac:dyDescent="0.3">
      <c r="B102" t="str">
        <f>IFERROR(IF(TabelInschrijvingen[[#This Row],[Firstname]]="","",B101+1),1)</f>
        <v/>
      </c>
      <c r="C102" t="str">
        <f t="shared" si="2"/>
        <v/>
      </c>
      <c r="J102" s="1"/>
      <c r="K102" s="14"/>
      <c r="L102" s="14"/>
      <c r="M102" s="6" t="str">
        <f t="shared" si="3"/>
        <v/>
      </c>
      <c r="N102" t="str">
        <f>IF(M102="","",IF(OR(J102="Team kata",J102="Team fights"),IF(TabelInschrijvingen[[#This Row],[IBF member?]]="Yes",Opties!$E$7,Opties!$E$8),IF(M102&gt;=16,IF(TabelInschrijvingen[[#This Row],[IBF member?]]="Yes",Opties!$E$5,Opties!$E$6),IF(L102="Yes",Opties!$E$3,Opties!$E$4))))</f>
        <v/>
      </c>
      <c r="O10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2" s="15" t="str">
        <f>IF(TabelInschrijvingen[[#This Row],[Category (Kata/Fights)]]="Kata Veterans","Kata Veterans",IF(TabelInschrijvingen[[#This Row],[Category (Kata/Fights)]]="Fights Veterans","Fights Veterans",""))</f>
        <v/>
      </c>
      <c r="Q10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2" s="15">
        <f>INDEX(AD:AD,MATCH(TabelInschrijvingen[[#This Row],[Team name]],AC:AC,0),1)</f>
        <v>0</v>
      </c>
      <c r="Y102" s="15" t="str">
        <f>IF(TabelInschrijvingen[[#This Row],[Poule]]="","",COUNTIF(O:O,TabelInschrijvingen[[#This Row],[Poule definitief]]))</f>
        <v/>
      </c>
      <c r="Z102" s="15" t="str">
        <f>TabelInschrijvingen[[#This Row],[Poule]]</f>
        <v/>
      </c>
      <c r="AA102" s="15">
        <f>IF(AND(LEFT(TabelInschrijvingen[[#This Row],[Poule definitief]],6)="Fights",LEFT(TabelInschrijvingen[[#This Row],[Poule definitief]],11)&lt;&gt;"Fights Team"),1,0)</f>
        <v>0</v>
      </c>
      <c r="AD102" s="15" cm="1">
        <f t="array" ref="AD102">MAX(IF(TabelInschrijvingen[Team name]=AC102,TabelInschrijvingen[Age]))</f>
        <v>0</v>
      </c>
    </row>
    <row r="103" spans="2:30" x14ac:dyDescent="0.3">
      <c r="B103" t="str">
        <f>IFERROR(IF(TabelInschrijvingen[[#This Row],[Firstname]]="","",B102+1),1)</f>
        <v/>
      </c>
      <c r="C103" t="str">
        <f t="shared" si="2"/>
        <v/>
      </c>
      <c r="J103" s="1"/>
      <c r="K103" s="14"/>
      <c r="L103" s="14"/>
      <c r="M103" s="6" t="str">
        <f t="shared" si="3"/>
        <v/>
      </c>
      <c r="N103" t="str">
        <f>IF(M103="","",IF(OR(J103="Team kata",J103="Team fights"),IF(TabelInschrijvingen[[#This Row],[IBF member?]]="Yes",Opties!$E$7,Opties!$E$8),IF(M103&gt;=16,IF(TabelInschrijvingen[[#This Row],[IBF member?]]="Yes",Opties!$E$5,Opties!$E$6),IF(L103="Yes",Opties!$E$3,Opties!$E$4))))</f>
        <v/>
      </c>
      <c r="O10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3" s="15" t="str">
        <f>IF(TabelInschrijvingen[[#This Row],[Category (Kata/Fights)]]="Kata Veterans","Kata Veterans",IF(TabelInschrijvingen[[#This Row],[Category (Kata/Fights)]]="Fights Veterans","Fights Veterans",""))</f>
        <v/>
      </c>
      <c r="Q10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3" s="15">
        <f>INDEX(AD:AD,MATCH(TabelInschrijvingen[[#This Row],[Team name]],AC:AC,0),1)</f>
        <v>0</v>
      </c>
      <c r="Y103" s="15" t="str">
        <f>IF(TabelInschrijvingen[[#This Row],[Poule]]="","",COUNTIF(O:O,TabelInschrijvingen[[#This Row],[Poule definitief]]))</f>
        <v/>
      </c>
      <c r="Z103" s="15" t="str">
        <f>TabelInschrijvingen[[#This Row],[Poule]]</f>
        <v/>
      </c>
      <c r="AA103" s="15">
        <f>IF(AND(LEFT(TabelInschrijvingen[[#This Row],[Poule definitief]],6)="Fights",LEFT(TabelInschrijvingen[[#This Row],[Poule definitief]],11)&lt;&gt;"Fights Team"),1,0)</f>
        <v>0</v>
      </c>
      <c r="AD103" s="15" cm="1">
        <f t="array" ref="AD103">MAX(IF(TabelInschrijvingen[Team name]=AC103,TabelInschrijvingen[Age]))</f>
        <v>0</v>
      </c>
    </row>
    <row r="104" spans="2:30" x14ac:dyDescent="0.3">
      <c r="B104" t="str">
        <f>IFERROR(IF(TabelInschrijvingen[[#This Row],[Firstname]]="","",B103+1),1)</f>
        <v/>
      </c>
      <c r="C104" t="str">
        <f t="shared" si="2"/>
        <v/>
      </c>
      <c r="J104" s="1"/>
      <c r="K104" s="14"/>
      <c r="L104" s="14"/>
      <c r="M104" s="6" t="str">
        <f t="shared" si="3"/>
        <v/>
      </c>
      <c r="N104" t="str">
        <f>IF(M104="","",IF(OR(J104="Team kata",J104="Team fights"),IF(TabelInschrijvingen[[#This Row],[IBF member?]]="Yes",Opties!$E$7,Opties!$E$8),IF(M104&gt;=16,IF(TabelInschrijvingen[[#This Row],[IBF member?]]="Yes",Opties!$E$5,Opties!$E$6),IF(L104="Yes",Opties!$E$3,Opties!$E$4))))</f>
        <v/>
      </c>
      <c r="O10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4" s="15" t="str">
        <f>IF(TabelInschrijvingen[[#This Row],[Category (Kata/Fights)]]="Kata Veterans","Kata Veterans",IF(TabelInschrijvingen[[#This Row],[Category (Kata/Fights)]]="Fights Veterans","Fights Veterans",""))</f>
        <v/>
      </c>
      <c r="Q10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4" s="15">
        <f>INDEX(AD:AD,MATCH(TabelInschrijvingen[[#This Row],[Team name]],AC:AC,0),1)</f>
        <v>0</v>
      </c>
      <c r="Y104" s="15" t="str">
        <f>IF(TabelInschrijvingen[[#This Row],[Poule]]="","",COUNTIF(O:O,TabelInschrijvingen[[#This Row],[Poule definitief]]))</f>
        <v/>
      </c>
      <c r="Z104" s="15" t="str">
        <f>TabelInschrijvingen[[#This Row],[Poule]]</f>
        <v/>
      </c>
      <c r="AA104" s="15">
        <f>IF(AND(LEFT(TabelInschrijvingen[[#This Row],[Poule definitief]],6)="Fights",LEFT(TabelInschrijvingen[[#This Row],[Poule definitief]],11)&lt;&gt;"Fights Team"),1,0)</f>
        <v>0</v>
      </c>
      <c r="AD104" s="15" cm="1">
        <f t="array" ref="AD104">MAX(IF(TabelInschrijvingen[Team name]=AC104,TabelInschrijvingen[Age]))</f>
        <v>0</v>
      </c>
    </row>
    <row r="105" spans="2:30" x14ac:dyDescent="0.3">
      <c r="B105" t="str">
        <f>IFERROR(IF(TabelInschrijvingen[[#This Row],[Firstname]]="","",B104+1),1)</f>
        <v/>
      </c>
      <c r="C105" t="str">
        <f t="shared" si="2"/>
        <v/>
      </c>
      <c r="J105" s="1"/>
      <c r="K105" s="14"/>
      <c r="L105" s="14"/>
      <c r="M105" s="6" t="str">
        <f t="shared" si="3"/>
        <v/>
      </c>
      <c r="N105" t="str">
        <f>IF(M105="","",IF(OR(J105="Team kata",J105="Team fights"),IF(TabelInschrijvingen[[#This Row],[IBF member?]]="Yes",Opties!$E$7,Opties!$E$8),IF(M105&gt;=16,IF(TabelInschrijvingen[[#This Row],[IBF member?]]="Yes",Opties!$E$5,Opties!$E$6),IF(L105="Yes",Opties!$E$3,Opties!$E$4))))</f>
        <v/>
      </c>
      <c r="O10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5" s="15" t="str">
        <f>IF(TabelInschrijvingen[[#This Row],[Category (Kata/Fights)]]="Kata Veterans","Kata Veterans",IF(TabelInschrijvingen[[#This Row],[Category (Kata/Fights)]]="Fights Veterans","Fights Veterans",""))</f>
        <v/>
      </c>
      <c r="Q10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5" s="15">
        <f>INDEX(AD:AD,MATCH(TabelInschrijvingen[[#This Row],[Team name]],AC:AC,0),1)</f>
        <v>0</v>
      </c>
      <c r="Y105" s="15" t="str">
        <f>IF(TabelInschrijvingen[[#This Row],[Poule]]="","",COUNTIF(O:O,TabelInschrijvingen[[#This Row],[Poule definitief]]))</f>
        <v/>
      </c>
      <c r="Z105" s="15" t="str">
        <f>TabelInschrijvingen[[#This Row],[Poule]]</f>
        <v/>
      </c>
      <c r="AA105" s="15">
        <f>IF(AND(LEFT(TabelInschrijvingen[[#This Row],[Poule definitief]],6)="Fights",LEFT(TabelInschrijvingen[[#This Row],[Poule definitief]],11)&lt;&gt;"Fights Team"),1,0)</f>
        <v>0</v>
      </c>
      <c r="AD105" s="15" cm="1">
        <f t="array" ref="AD105">MAX(IF(TabelInschrijvingen[Team name]=AC105,TabelInschrijvingen[Age]))</f>
        <v>0</v>
      </c>
    </row>
    <row r="106" spans="2:30" x14ac:dyDescent="0.3">
      <c r="B106" t="str">
        <f>IFERROR(IF(TabelInschrijvingen[[#This Row],[Firstname]]="","",B105+1),1)</f>
        <v/>
      </c>
      <c r="C106" t="str">
        <f t="shared" si="2"/>
        <v/>
      </c>
      <c r="J106" s="1"/>
      <c r="K106" s="14"/>
      <c r="L106" s="14"/>
      <c r="M106" s="6" t="str">
        <f t="shared" si="3"/>
        <v/>
      </c>
      <c r="N106" t="str">
        <f>IF(M106="","",IF(OR(J106="Team kata",J106="Team fights"),IF(TabelInschrijvingen[[#This Row],[IBF member?]]="Yes",Opties!$E$7,Opties!$E$8),IF(M106&gt;=16,IF(TabelInschrijvingen[[#This Row],[IBF member?]]="Yes",Opties!$E$5,Opties!$E$6),IF(L106="Yes",Opties!$E$3,Opties!$E$4))))</f>
        <v/>
      </c>
      <c r="O10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6" s="15" t="str">
        <f>IF(TabelInschrijvingen[[#This Row],[Category (Kata/Fights)]]="Kata Veterans","Kata Veterans",IF(TabelInschrijvingen[[#This Row],[Category (Kata/Fights)]]="Fights Veterans","Fights Veterans",""))</f>
        <v/>
      </c>
      <c r="Q10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6" s="15">
        <f>INDEX(AD:AD,MATCH(TabelInschrijvingen[[#This Row],[Team name]],AC:AC,0),1)</f>
        <v>0</v>
      </c>
      <c r="Y106" s="15" t="str">
        <f>IF(TabelInschrijvingen[[#This Row],[Poule]]="","",COUNTIF(O:O,TabelInschrijvingen[[#This Row],[Poule definitief]]))</f>
        <v/>
      </c>
      <c r="Z106" s="15" t="str">
        <f>TabelInschrijvingen[[#This Row],[Poule]]</f>
        <v/>
      </c>
      <c r="AA106" s="15">
        <f>IF(AND(LEFT(TabelInschrijvingen[[#This Row],[Poule definitief]],6)="Fights",LEFT(TabelInschrijvingen[[#This Row],[Poule definitief]],11)&lt;&gt;"Fights Team"),1,0)</f>
        <v>0</v>
      </c>
      <c r="AD106" s="15" cm="1">
        <f t="array" ref="AD106">MAX(IF(TabelInschrijvingen[Team name]=AC106,TabelInschrijvingen[Age]))</f>
        <v>0</v>
      </c>
    </row>
    <row r="107" spans="2:30" x14ac:dyDescent="0.3">
      <c r="B107" t="str">
        <f>IFERROR(IF(TabelInschrijvingen[[#This Row],[Firstname]]="","",B106+1),1)</f>
        <v/>
      </c>
      <c r="C107" t="str">
        <f t="shared" si="2"/>
        <v/>
      </c>
      <c r="J107" s="1"/>
      <c r="K107" s="14"/>
      <c r="L107" s="14"/>
      <c r="M107" s="6" t="str">
        <f t="shared" si="3"/>
        <v/>
      </c>
      <c r="N107" t="str">
        <f>IF(M107="","",IF(OR(J107="Team kata",J107="Team fights"),IF(TabelInschrijvingen[[#This Row],[IBF member?]]="Yes",Opties!$E$7,Opties!$E$8),IF(M107&gt;=16,IF(TabelInschrijvingen[[#This Row],[IBF member?]]="Yes",Opties!$E$5,Opties!$E$6),IF(L107="Yes",Opties!$E$3,Opties!$E$4))))</f>
        <v/>
      </c>
      <c r="O10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7" s="15" t="str">
        <f>IF(TabelInschrijvingen[[#This Row],[Category (Kata/Fights)]]="Kata Veterans","Kata Veterans",IF(TabelInschrijvingen[[#This Row],[Category (Kata/Fights)]]="Fights Veterans","Fights Veterans",""))</f>
        <v/>
      </c>
      <c r="Q10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7" s="15">
        <f>INDEX(AD:AD,MATCH(TabelInschrijvingen[[#This Row],[Team name]],AC:AC,0),1)</f>
        <v>0</v>
      </c>
      <c r="Y107" s="15" t="str">
        <f>IF(TabelInschrijvingen[[#This Row],[Poule]]="","",COUNTIF(O:O,TabelInschrijvingen[[#This Row],[Poule definitief]]))</f>
        <v/>
      </c>
      <c r="Z107" s="15" t="str">
        <f>TabelInschrijvingen[[#This Row],[Poule]]</f>
        <v/>
      </c>
      <c r="AA107" s="15">
        <f>IF(AND(LEFT(TabelInschrijvingen[[#This Row],[Poule definitief]],6)="Fights",LEFT(TabelInschrijvingen[[#This Row],[Poule definitief]],11)&lt;&gt;"Fights Team"),1,0)</f>
        <v>0</v>
      </c>
      <c r="AD107" s="15" cm="1">
        <f t="array" ref="AD107">MAX(IF(TabelInschrijvingen[Team name]=AC107,TabelInschrijvingen[Age]))</f>
        <v>0</v>
      </c>
    </row>
    <row r="108" spans="2:30" x14ac:dyDescent="0.3">
      <c r="B108" t="str">
        <f>IFERROR(IF(TabelInschrijvingen[[#This Row],[Firstname]]="","",B107+1),1)</f>
        <v/>
      </c>
      <c r="C108" t="str">
        <f t="shared" si="2"/>
        <v/>
      </c>
      <c r="J108" s="1"/>
      <c r="K108" s="14"/>
      <c r="L108" s="14"/>
      <c r="M108" s="6" t="str">
        <f t="shared" si="3"/>
        <v/>
      </c>
      <c r="N108" t="str">
        <f>IF(M108="","",IF(OR(J108="Team kata",J108="Team fights"),IF(TabelInschrijvingen[[#This Row],[IBF member?]]="Yes",Opties!$E$7,Opties!$E$8),IF(M108&gt;=16,IF(TabelInschrijvingen[[#This Row],[IBF member?]]="Yes",Opties!$E$5,Opties!$E$6),IF(L108="Yes",Opties!$E$3,Opties!$E$4))))</f>
        <v/>
      </c>
      <c r="O10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8" s="15" t="str">
        <f>IF(TabelInschrijvingen[[#This Row],[Category (Kata/Fights)]]="Kata Veterans","Kata Veterans",IF(TabelInschrijvingen[[#This Row],[Category (Kata/Fights)]]="Fights Veterans","Fights Veterans",""))</f>
        <v/>
      </c>
      <c r="Q10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8" s="15">
        <f>INDEX(AD:AD,MATCH(TabelInschrijvingen[[#This Row],[Team name]],AC:AC,0),1)</f>
        <v>0</v>
      </c>
      <c r="Y108" s="15" t="str">
        <f>IF(TabelInschrijvingen[[#This Row],[Poule]]="","",COUNTIF(O:O,TabelInschrijvingen[[#This Row],[Poule definitief]]))</f>
        <v/>
      </c>
      <c r="Z108" s="15" t="str">
        <f>TabelInschrijvingen[[#This Row],[Poule]]</f>
        <v/>
      </c>
      <c r="AA108" s="15">
        <f>IF(AND(LEFT(TabelInschrijvingen[[#This Row],[Poule definitief]],6)="Fights",LEFT(TabelInschrijvingen[[#This Row],[Poule definitief]],11)&lt;&gt;"Fights Team"),1,0)</f>
        <v>0</v>
      </c>
      <c r="AD108" s="15" cm="1">
        <f t="array" ref="AD108">MAX(IF(TabelInschrijvingen[Team name]=AC108,TabelInschrijvingen[Age]))</f>
        <v>0</v>
      </c>
    </row>
    <row r="109" spans="2:30" x14ac:dyDescent="0.3">
      <c r="B109" t="str">
        <f>IFERROR(IF(TabelInschrijvingen[[#This Row],[Firstname]]="","",B108+1),1)</f>
        <v/>
      </c>
      <c r="C109" t="str">
        <f t="shared" si="2"/>
        <v/>
      </c>
      <c r="J109" s="1"/>
      <c r="K109" s="14"/>
      <c r="L109" s="14"/>
      <c r="M109" s="6" t="str">
        <f t="shared" si="3"/>
        <v/>
      </c>
      <c r="N109" t="str">
        <f>IF(M109="","",IF(OR(J109="Team kata",J109="Team fights"),IF(TabelInschrijvingen[[#This Row],[IBF member?]]="Yes",Opties!$E$7,Opties!$E$8),IF(M109&gt;=16,IF(TabelInschrijvingen[[#This Row],[IBF member?]]="Yes",Opties!$E$5,Opties!$E$6),IF(L109="Yes",Opties!$E$3,Opties!$E$4))))</f>
        <v/>
      </c>
      <c r="O10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09" s="15" t="str">
        <f>IF(TabelInschrijvingen[[#This Row],[Category (Kata/Fights)]]="Kata Veterans","Kata Veterans",IF(TabelInschrijvingen[[#This Row],[Category (Kata/Fights)]]="Fights Veterans","Fights Veterans",""))</f>
        <v/>
      </c>
      <c r="Q10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0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0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0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0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0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0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09" s="15">
        <f>INDEX(AD:AD,MATCH(TabelInschrijvingen[[#This Row],[Team name]],AC:AC,0),1)</f>
        <v>0</v>
      </c>
      <c r="Y109" s="15" t="str">
        <f>IF(TabelInschrijvingen[[#This Row],[Poule]]="","",COUNTIF(O:O,TabelInschrijvingen[[#This Row],[Poule definitief]]))</f>
        <v/>
      </c>
      <c r="Z109" s="15" t="str">
        <f>TabelInschrijvingen[[#This Row],[Poule]]</f>
        <v/>
      </c>
      <c r="AA109" s="15">
        <f>IF(AND(LEFT(TabelInschrijvingen[[#This Row],[Poule definitief]],6)="Fights",LEFT(TabelInschrijvingen[[#This Row],[Poule definitief]],11)&lt;&gt;"Fights Team"),1,0)</f>
        <v>0</v>
      </c>
      <c r="AD109" s="15" cm="1">
        <f t="array" ref="AD109">MAX(IF(TabelInschrijvingen[Team name]=AC109,TabelInschrijvingen[Age]))</f>
        <v>0</v>
      </c>
    </row>
    <row r="110" spans="2:30" x14ac:dyDescent="0.3">
      <c r="B110" t="str">
        <f>IFERROR(IF(TabelInschrijvingen[[#This Row],[Firstname]]="","",B109+1),1)</f>
        <v/>
      </c>
      <c r="C110" t="str">
        <f t="shared" si="2"/>
        <v/>
      </c>
      <c r="J110" s="1"/>
      <c r="K110" s="14"/>
      <c r="L110" s="14"/>
      <c r="M110" s="6" t="str">
        <f t="shared" si="3"/>
        <v/>
      </c>
      <c r="N110" t="str">
        <f>IF(M110="","",IF(OR(J110="Team kata",J110="Team fights"),IF(TabelInschrijvingen[[#This Row],[IBF member?]]="Yes",Opties!$E$7,Opties!$E$8),IF(M110&gt;=16,IF(TabelInschrijvingen[[#This Row],[IBF member?]]="Yes",Opties!$E$5,Opties!$E$6),IF(L110="Yes",Opties!$E$3,Opties!$E$4))))</f>
        <v/>
      </c>
      <c r="O11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0" s="15" t="str">
        <f>IF(TabelInschrijvingen[[#This Row],[Category (Kata/Fights)]]="Kata Veterans","Kata Veterans",IF(TabelInschrijvingen[[#This Row],[Category (Kata/Fights)]]="Fights Veterans","Fights Veterans",""))</f>
        <v/>
      </c>
      <c r="Q11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0" s="15">
        <f>INDEX(AD:AD,MATCH(TabelInschrijvingen[[#This Row],[Team name]],AC:AC,0),1)</f>
        <v>0</v>
      </c>
      <c r="Y110" s="15" t="str">
        <f>IF(TabelInschrijvingen[[#This Row],[Poule]]="","",COUNTIF(O:O,TabelInschrijvingen[[#This Row],[Poule definitief]]))</f>
        <v/>
      </c>
      <c r="Z110" s="15" t="str">
        <f>TabelInschrijvingen[[#This Row],[Poule]]</f>
        <v/>
      </c>
      <c r="AA110" s="15">
        <f>IF(AND(LEFT(TabelInschrijvingen[[#This Row],[Poule definitief]],6)="Fights",LEFT(TabelInschrijvingen[[#This Row],[Poule definitief]],11)&lt;&gt;"Fights Team"),1,0)</f>
        <v>0</v>
      </c>
      <c r="AD110" s="15" cm="1">
        <f t="array" ref="AD110">MAX(IF(TabelInschrijvingen[Team name]=AC110,TabelInschrijvingen[Age]))</f>
        <v>0</v>
      </c>
    </row>
    <row r="111" spans="2:30" x14ac:dyDescent="0.3">
      <c r="B111" t="str">
        <f>IFERROR(IF(TabelInschrijvingen[[#This Row],[Firstname]]="","",B110+1),1)</f>
        <v/>
      </c>
      <c r="C111" t="str">
        <f t="shared" si="2"/>
        <v/>
      </c>
      <c r="J111" s="1"/>
      <c r="K111" s="14"/>
      <c r="L111" s="14"/>
      <c r="M111" s="6" t="str">
        <f t="shared" si="3"/>
        <v/>
      </c>
      <c r="N111" t="str">
        <f>IF(M111="","",IF(OR(J111="Team kata",J111="Team fights"),IF(TabelInschrijvingen[[#This Row],[IBF member?]]="Yes",Opties!$E$7,Opties!$E$8),IF(M111&gt;=16,IF(TabelInschrijvingen[[#This Row],[IBF member?]]="Yes",Opties!$E$5,Opties!$E$6),IF(L111="Yes",Opties!$E$3,Opties!$E$4))))</f>
        <v/>
      </c>
      <c r="O11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1" s="15" t="str">
        <f>IF(TabelInschrijvingen[[#This Row],[Category (Kata/Fights)]]="Kata Veterans","Kata Veterans",IF(TabelInschrijvingen[[#This Row],[Category (Kata/Fights)]]="Fights Veterans","Fights Veterans",""))</f>
        <v/>
      </c>
      <c r="Q11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1" s="15">
        <f>INDEX(AD:AD,MATCH(TabelInschrijvingen[[#This Row],[Team name]],AC:AC,0),1)</f>
        <v>0</v>
      </c>
      <c r="Y111" s="15" t="str">
        <f>IF(TabelInschrijvingen[[#This Row],[Poule]]="","",COUNTIF(O:O,TabelInschrijvingen[[#This Row],[Poule definitief]]))</f>
        <v/>
      </c>
      <c r="Z111" s="15" t="str">
        <f>TabelInschrijvingen[[#This Row],[Poule]]</f>
        <v/>
      </c>
      <c r="AA111" s="15">
        <f>IF(AND(LEFT(TabelInschrijvingen[[#This Row],[Poule definitief]],6)="Fights",LEFT(TabelInschrijvingen[[#This Row],[Poule definitief]],11)&lt;&gt;"Fights Team"),1,0)</f>
        <v>0</v>
      </c>
      <c r="AD111" s="15" cm="1">
        <f t="array" ref="AD111">MAX(IF(TabelInschrijvingen[Team name]=AC111,TabelInschrijvingen[Age]))</f>
        <v>0</v>
      </c>
    </row>
    <row r="112" spans="2:30" x14ac:dyDescent="0.3">
      <c r="B112" t="str">
        <f>IFERROR(IF(TabelInschrijvingen[[#This Row],[Firstname]]="","",B111+1),1)</f>
        <v/>
      </c>
      <c r="C112" t="str">
        <f t="shared" si="2"/>
        <v/>
      </c>
      <c r="J112" s="1"/>
      <c r="L112" s="14"/>
      <c r="M112" s="8" t="str">
        <f t="shared" si="3"/>
        <v/>
      </c>
      <c r="N112" t="str">
        <f>IF(M112="","",IF(OR(J112="Team kata",J112="Team fights"),IF(TabelInschrijvingen[[#This Row],[IBF member?]]="Yes",Opties!$E$7,Opties!$E$8),IF(M112&gt;=16,IF(TabelInschrijvingen[[#This Row],[IBF member?]]="Yes",Opties!$E$5,Opties!$E$6),IF(L112="Yes",Opties!$E$3,Opties!$E$4))))</f>
        <v/>
      </c>
      <c r="O11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2" s="15" t="str">
        <f>IF(TabelInschrijvingen[[#This Row],[Category (Kata/Fights)]]="Kata Veterans","Kata Veterans",IF(TabelInschrijvingen[[#This Row],[Category (Kata/Fights)]]="Fights Veterans","Fights Veterans",""))</f>
        <v/>
      </c>
      <c r="Q11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2" s="15">
        <f>INDEX(AD:AD,MATCH(TabelInschrijvingen[[#This Row],[Team name]],AC:AC,0),1)</f>
        <v>0</v>
      </c>
      <c r="Y112" s="15" t="str">
        <f>IF(TabelInschrijvingen[[#This Row],[Poule]]="","",COUNTIF(O:O,TabelInschrijvingen[[#This Row],[Poule definitief]]))</f>
        <v/>
      </c>
      <c r="Z112" s="15" t="str">
        <f>TabelInschrijvingen[[#This Row],[Poule]]</f>
        <v/>
      </c>
      <c r="AA112" s="15">
        <f>IF(AND(LEFT(TabelInschrijvingen[[#This Row],[Poule definitief]],6)="Fights",LEFT(TabelInschrijvingen[[#This Row],[Poule definitief]],11)&lt;&gt;"Fights Team"),1,0)</f>
        <v>0</v>
      </c>
      <c r="AD112" s="15" cm="1">
        <f t="array" ref="AD112">MAX(IF(TabelInschrijvingen[Team name]=AC112,TabelInschrijvingen[Age]))</f>
        <v>0</v>
      </c>
    </row>
    <row r="113" spans="2:30" x14ac:dyDescent="0.3">
      <c r="B113" t="str">
        <f>IFERROR(IF(TabelInschrijvingen[[#This Row],[Firstname]]="","",B112+1),1)</f>
        <v/>
      </c>
      <c r="C113" t="str">
        <f t="shared" si="2"/>
        <v/>
      </c>
      <c r="J113" s="1"/>
      <c r="K113" s="14"/>
      <c r="L113" s="14"/>
      <c r="M113" s="6" t="str">
        <f t="shared" si="3"/>
        <v/>
      </c>
      <c r="N113" t="str">
        <f>IF(M113="","",IF(OR(J113="Team kata",J113="Team fights"),IF(TabelInschrijvingen[[#This Row],[IBF member?]]="Yes",Opties!$E$7,Opties!$E$8),IF(M113&gt;=16,IF(TabelInschrijvingen[[#This Row],[IBF member?]]="Yes",Opties!$E$5,Opties!$E$6),IF(L113="Yes",Opties!$E$3,Opties!$E$4))))</f>
        <v/>
      </c>
      <c r="O11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3" s="15" t="str">
        <f>IF(TabelInschrijvingen[[#This Row],[Category (Kata/Fights)]]="Kata Veterans","Kata Veterans",IF(TabelInschrijvingen[[#This Row],[Category (Kata/Fights)]]="Fights Veterans","Fights Veterans",""))</f>
        <v/>
      </c>
      <c r="Q11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3" s="15">
        <f>INDEX(AD:AD,MATCH(TabelInschrijvingen[[#This Row],[Team name]],AC:AC,0),1)</f>
        <v>0</v>
      </c>
      <c r="Y113" s="15" t="str">
        <f>IF(TabelInschrijvingen[[#This Row],[Poule]]="","",COUNTIF(O:O,TabelInschrijvingen[[#This Row],[Poule definitief]]))</f>
        <v/>
      </c>
      <c r="Z113" s="15" t="str">
        <f>TabelInschrijvingen[[#This Row],[Poule]]</f>
        <v/>
      </c>
      <c r="AA113" s="15">
        <f>IF(AND(LEFT(TabelInschrijvingen[[#This Row],[Poule definitief]],6)="Fights",LEFT(TabelInschrijvingen[[#This Row],[Poule definitief]],11)&lt;&gt;"Fights Team"),1,0)</f>
        <v>0</v>
      </c>
      <c r="AD113" s="15" cm="1">
        <f t="array" ref="AD113">MAX(IF(TabelInschrijvingen[Team name]=AC113,TabelInschrijvingen[Age]))</f>
        <v>0</v>
      </c>
    </row>
    <row r="114" spans="2:30" x14ac:dyDescent="0.3">
      <c r="B114" t="str">
        <f>IFERROR(IF(TabelInschrijvingen[[#This Row],[Firstname]]="","",B113+1),1)</f>
        <v/>
      </c>
      <c r="C114" t="str">
        <f t="shared" si="2"/>
        <v/>
      </c>
      <c r="J114" s="1"/>
      <c r="K114" s="14"/>
      <c r="L114" s="14"/>
      <c r="M114" s="6" t="str">
        <f t="shared" si="3"/>
        <v/>
      </c>
      <c r="N114" t="str">
        <f>IF(M114="","",IF(OR(J114="Team kata",J114="Team fights"),IF(TabelInschrijvingen[[#This Row],[IBF member?]]="Yes",Opties!$E$7,Opties!$E$8),IF(M114&gt;=16,IF(TabelInschrijvingen[[#This Row],[IBF member?]]="Yes",Opties!$E$5,Opties!$E$6),IF(L114="Yes",Opties!$E$3,Opties!$E$4))))</f>
        <v/>
      </c>
      <c r="O11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4" s="15" t="str">
        <f>IF(TabelInschrijvingen[[#This Row],[Category (Kata/Fights)]]="Kata Veterans","Kata Veterans",IF(TabelInschrijvingen[[#This Row],[Category (Kata/Fights)]]="Fights Veterans","Fights Veterans",""))</f>
        <v/>
      </c>
      <c r="Q11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4" s="15">
        <f>INDEX(AD:AD,MATCH(TabelInschrijvingen[[#This Row],[Team name]],AC:AC,0),1)</f>
        <v>0</v>
      </c>
      <c r="Y114" s="15" t="str">
        <f>IF(TabelInschrijvingen[[#This Row],[Poule]]="","",COUNTIF(O:O,TabelInschrijvingen[[#This Row],[Poule definitief]]))</f>
        <v/>
      </c>
      <c r="Z114" s="15" t="str">
        <f>TabelInschrijvingen[[#This Row],[Poule]]</f>
        <v/>
      </c>
      <c r="AA114" s="15">
        <f>IF(AND(LEFT(TabelInschrijvingen[[#This Row],[Poule definitief]],6)="Fights",LEFT(TabelInschrijvingen[[#This Row],[Poule definitief]],11)&lt;&gt;"Fights Team"),1,0)</f>
        <v>0</v>
      </c>
      <c r="AD114" s="15" cm="1">
        <f t="array" ref="AD114">MAX(IF(TabelInschrijvingen[Team name]=AC114,TabelInschrijvingen[Age]))</f>
        <v>0</v>
      </c>
    </row>
    <row r="115" spans="2:30" x14ac:dyDescent="0.3">
      <c r="B115" t="str">
        <f>IFERROR(IF(TabelInschrijvingen[[#This Row],[Firstname]]="","",B114+1),1)</f>
        <v/>
      </c>
      <c r="C115" t="str">
        <f t="shared" si="2"/>
        <v/>
      </c>
      <c r="J115" s="1"/>
      <c r="K115" s="14"/>
      <c r="L115" s="14"/>
      <c r="M115" s="6" t="str">
        <f t="shared" si="3"/>
        <v/>
      </c>
      <c r="N115" t="str">
        <f>IF(M115="","",IF(OR(J115="Team kata",J115="Team fights"),IF(TabelInschrijvingen[[#This Row],[IBF member?]]="Yes",Opties!$E$7,Opties!$E$8),IF(M115&gt;=16,IF(TabelInschrijvingen[[#This Row],[IBF member?]]="Yes",Opties!$E$5,Opties!$E$6),IF(L115="Yes",Opties!$E$3,Opties!$E$4))))</f>
        <v/>
      </c>
      <c r="O11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5" s="15" t="str">
        <f>IF(TabelInschrijvingen[[#This Row],[Category (Kata/Fights)]]="Kata Veterans","Kata Veterans",IF(TabelInschrijvingen[[#This Row],[Category (Kata/Fights)]]="Fights Veterans","Fights Veterans",""))</f>
        <v/>
      </c>
      <c r="Q11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5" s="15">
        <f>INDEX(AD:AD,MATCH(TabelInschrijvingen[[#This Row],[Team name]],AC:AC,0),1)</f>
        <v>0</v>
      </c>
      <c r="Y115" s="15" t="str">
        <f>IF(TabelInschrijvingen[[#This Row],[Poule]]="","",COUNTIF(O:O,TabelInschrijvingen[[#This Row],[Poule definitief]]))</f>
        <v/>
      </c>
      <c r="Z115" s="15" t="str">
        <f>TabelInschrijvingen[[#This Row],[Poule]]</f>
        <v/>
      </c>
      <c r="AA115" s="15">
        <f>IF(AND(LEFT(TabelInschrijvingen[[#This Row],[Poule definitief]],6)="Fights",LEFT(TabelInschrijvingen[[#This Row],[Poule definitief]],11)&lt;&gt;"Fights Team"),1,0)</f>
        <v>0</v>
      </c>
      <c r="AD115" s="15" cm="1">
        <f t="array" ref="AD115">MAX(IF(TabelInschrijvingen[Team name]=AC115,TabelInschrijvingen[Age]))</f>
        <v>0</v>
      </c>
    </row>
    <row r="116" spans="2:30" x14ac:dyDescent="0.3">
      <c r="B116" t="str">
        <f>IFERROR(IF(TabelInschrijvingen[[#This Row],[Firstname]]="","",B115+1),1)</f>
        <v/>
      </c>
      <c r="C116" t="str">
        <f t="shared" si="2"/>
        <v/>
      </c>
      <c r="J116" s="1"/>
      <c r="K116" s="14"/>
      <c r="L116" s="14"/>
      <c r="M116" s="6" t="str">
        <f t="shared" si="3"/>
        <v/>
      </c>
      <c r="N116" t="str">
        <f>IF(M116="","",IF(OR(J116="Team kata",J116="Team fights"),IF(TabelInschrijvingen[[#This Row],[IBF member?]]="Yes",Opties!$E$7,Opties!$E$8),IF(M116&gt;=16,IF(TabelInschrijvingen[[#This Row],[IBF member?]]="Yes",Opties!$E$5,Opties!$E$6),IF(L116="Yes",Opties!$E$3,Opties!$E$4))))</f>
        <v/>
      </c>
      <c r="O11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6" s="15" t="str">
        <f>IF(TabelInschrijvingen[[#This Row],[Category (Kata/Fights)]]="Kata Veterans","Kata Veterans",IF(TabelInschrijvingen[[#This Row],[Category (Kata/Fights)]]="Fights Veterans","Fights Veterans",""))</f>
        <v/>
      </c>
      <c r="Q11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6" s="15">
        <f>INDEX(AD:AD,MATCH(TabelInschrijvingen[[#This Row],[Team name]],AC:AC,0),1)</f>
        <v>0</v>
      </c>
      <c r="Y116" s="15" t="str">
        <f>IF(TabelInschrijvingen[[#This Row],[Poule]]="","",COUNTIF(O:O,TabelInschrijvingen[[#This Row],[Poule definitief]]))</f>
        <v/>
      </c>
      <c r="Z116" s="15" t="str">
        <f>TabelInschrijvingen[[#This Row],[Poule]]</f>
        <v/>
      </c>
      <c r="AA116" s="15">
        <f>IF(AND(LEFT(TabelInschrijvingen[[#This Row],[Poule definitief]],6)="Fights",LEFT(TabelInschrijvingen[[#This Row],[Poule definitief]],11)&lt;&gt;"Fights Team"),1,0)</f>
        <v>0</v>
      </c>
      <c r="AD116" s="15" cm="1">
        <f t="array" ref="AD116">MAX(IF(TabelInschrijvingen[Team name]=AC116,TabelInschrijvingen[Age]))</f>
        <v>0</v>
      </c>
    </row>
    <row r="117" spans="2:30" x14ac:dyDescent="0.3">
      <c r="B117" t="str">
        <f>IFERROR(IF(TabelInschrijvingen[[#This Row],[Firstname]]="","",B116+1),1)</f>
        <v/>
      </c>
      <c r="C117" t="str">
        <f t="shared" si="2"/>
        <v/>
      </c>
      <c r="J117" s="1"/>
      <c r="K117" s="14"/>
      <c r="L117" s="14"/>
      <c r="M117" s="6" t="str">
        <f t="shared" si="3"/>
        <v/>
      </c>
      <c r="N117" t="str">
        <f>IF(M117="","",IF(OR(J117="Team kata",J117="Team fights"),IF(TabelInschrijvingen[[#This Row],[IBF member?]]="Yes",Opties!$E$7,Opties!$E$8),IF(M117&gt;=16,IF(TabelInschrijvingen[[#This Row],[IBF member?]]="Yes",Opties!$E$5,Opties!$E$6),IF(L117="Yes",Opties!$E$3,Opties!$E$4))))</f>
        <v/>
      </c>
      <c r="O11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7" s="15" t="str">
        <f>IF(TabelInschrijvingen[[#This Row],[Category (Kata/Fights)]]="Kata Veterans","Kata Veterans",IF(TabelInschrijvingen[[#This Row],[Category (Kata/Fights)]]="Fights Veterans","Fights Veterans",""))</f>
        <v/>
      </c>
      <c r="Q11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7" s="15">
        <f>INDEX(AD:AD,MATCH(TabelInschrijvingen[[#This Row],[Team name]],AC:AC,0),1)</f>
        <v>0</v>
      </c>
      <c r="Y117" s="15" t="str">
        <f>IF(TabelInschrijvingen[[#This Row],[Poule]]="","",COUNTIF(O:O,TabelInschrijvingen[[#This Row],[Poule definitief]]))</f>
        <v/>
      </c>
      <c r="Z117" s="15" t="str">
        <f>TabelInschrijvingen[[#This Row],[Poule]]</f>
        <v/>
      </c>
      <c r="AA117" s="15">
        <f>IF(AND(LEFT(TabelInschrijvingen[[#This Row],[Poule definitief]],6)="Fights",LEFT(TabelInschrijvingen[[#This Row],[Poule definitief]],11)&lt;&gt;"Fights Team"),1,0)</f>
        <v>0</v>
      </c>
      <c r="AD117" s="15" cm="1">
        <f t="array" ref="AD117">MAX(IF(TabelInschrijvingen[Team name]=AC117,TabelInschrijvingen[Age]))</f>
        <v>0</v>
      </c>
    </row>
    <row r="118" spans="2:30" x14ac:dyDescent="0.3">
      <c r="B118" t="str">
        <f>IFERROR(IF(TabelInschrijvingen[[#This Row],[Firstname]]="","",B117+1),1)</f>
        <v/>
      </c>
      <c r="C118" t="str">
        <f t="shared" si="2"/>
        <v/>
      </c>
      <c r="J118" s="1"/>
      <c r="K118" s="14"/>
      <c r="L118" s="14"/>
      <c r="M118" s="6" t="str">
        <f t="shared" si="3"/>
        <v/>
      </c>
      <c r="N118" t="str">
        <f>IF(M118="","",IF(OR(J118="Team kata",J118="Team fights"),IF(TabelInschrijvingen[[#This Row],[IBF member?]]="Yes",Opties!$E$7,Opties!$E$8),IF(M118&gt;=16,IF(TabelInschrijvingen[[#This Row],[IBF member?]]="Yes",Opties!$E$5,Opties!$E$6),IF(L118="Yes",Opties!$E$3,Opties!$E$4))))</f>
        <v/>
      </c>
      <c r="O11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8" s="15" t="str">
        <f>IF(TabelInschrijvingen[[#This Row],[Category (Kata/Fights)]]="Kata Veterans","Kata Veterans",IF(TabelInschrijvingen[[#This Row],[Category (Kata/Fights)]]="Fights Veterans","Fights Veterans",""))</f>
        <v/>
      </c>
      <c r="Q11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8" s="15">
        <f>INDEX(AD:AD,MATCH(TabelInschrijvingen[[#This Row],[Team name]],AC:AC,0),1)</f>
        <v>0</v>
      </c>
      <c r="Y118" s="15" t="str">
        <f>IF(TabelInschrijvingen[[#This Row],[Poule]]="","",COUNTIF(O:O,TabelInschrijvingen[[#This Row],[Poule definitief]]))</f>
        <v/>
      </c>
      <c r="Z118" s="15" t="str">
        <f>TabelInschrijvingen[[#This Row],[Poule]]</f>
        <v/>
      </c>
      <c r="AA118" s="15">
        <f>IF(AND(LEFT(TabelInschrijvingen[[#This Row],[Poule definitief]],6)="Fights",LEFT(TabelInschrijvingen[[#This Row],[Poule definitief]],11)&lt;&gt;"Fights Team"),1,0)</f>
        <v>0</v>
      </c>
      <c r="AD118" s="15" cm="1">
        <f t="array" ref="AD118">MAX(IF(TabelInschrijvingen[Team name]=AC118,TabelInschrijvingen[Age]))</f>
        <v>0</v>
      </c>
    </row>
    <row r="119" spans="2:30" x14ac:dyDescent="0.3">
      <c r="B119" t="str">
        <f>IFERROR(IF(TabelInschrijvingen[[#This Row],[Firstname]]="","",B118+1),1)</f>
        <v/>
      </c>
      <c r="C119" t="str">
        <f t="shared" si="2"/>
        <v/>
      </c>
      <c r="J119" s="1"/>
      <c r="K119" s="14"/>
      <c r="L119" s="14"/>
      <c r="M119" s="6" t="str">
        <f t="shared" si="3"/>
        <v/>
      </c>
      <c r="N119" t="str">
        <f>IF(M119="","",IF(OR(J119="Team kata",J119="Team fights"),IF(TabelInschrijvingen[[#This Row],[IBF member?]]="Yes",Opties!$E$7,Opties!$E$8),IF(M119&gt;=16,IF(TabelInschrijvingen[[#This Row],[IBF member?]]="Yes",Opties!$E$5,Opties!$E$6),IF(L119="Yes",Opties!$E$3,Opties!$E$4))))</f>
        <v/>
      </c>
      <c r="O11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19" s="15" t="str">
        <f>IF(TabelInschrijvingen[[#This Row],[Category (Kata/Fights)]]="Kata Veterans","Kata Veterans",IF(TabelInschrijvingen[[#This Row],[Category (Kata/Fights)]]="Fights Veterans","Fights Veterans",""))</f>
        <v/>
      </c>
      <c r="Q11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19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1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1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1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1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1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19" s="15">
        <f>INDEX(AD:AD,MATCH(TabelInschrijvingen[[#This Row],[Team name]],AC:AC,0),1)</f>
        <v>0</v>
      </c>
      <c r="Y119" s="15" t="str">
        <f>IF(TabelInschrijvingen[[#This Row],[Poule]]="","",COUNTIF(O:O,TabelInschrijvingen[[#This Row],[Poule definitief]]))</f>
        <v/>
      </c>
      <c r="Z119" s="15" t="str">
        <f>TabelInschrijvingen[[#This Row],[Poule]]</f>
        <v/>
      </c>
      <c r="AA119" s="15">
        <f>IF(AND(LEFT(TabelInschrijvingen[[#This Row],[Poule definitief]],6)="Fights",LEFT(TabelInschrijvingen[[#This Row],[Poule definitief]],11)&lt;&gt;"Fights Team"),1,0)</f>
        <v>0</v>
      </c>
      <c r="AD119" s="15" cm="1">
        <f t="array" ref="AD119">MAX(IF(TabelInschrijvingen[Team name]=AC119,TabelInschrijvingen[Age]))</f>
        <v>0</v>
      </c>
    </row>
    <row r="120" spans="2:30" x14ac:dyDescent="0.3">
      <c r="B120" t="str">
        <f>IFERROR(IF(TabelInschrijvingen[[#This Row],[Firstname]]="","",B119+1),1)</f>
        <v/>
      </c>
      <c r="C120" t="str">
        <f t="shared" si="2"/>
        <v/>
      </c>
      <c r="J120" s="1"/>
      <c r="K120" s="14"/>
      <c r="L120" s="14"/>
      <c r="M120" s="6" t="str">
        <f t="shared" si="3"/>
        <v/>
      </c>
      <c r="N120" t="str">
        <f>IF(M120="","",IF(OR(J120="Team kata",J120="Team fights"),IF(TabelInschrijvingen[[#This Row],[IBF member?]]="Yes",Opties!$E$7,Opties!$E$8),IF(M120&gt;=16,IF(TabelInschrijvingen[[#This Row],[IBF member?]]="Yes",Opties!$E$5,Opties!$E$6),IF(L120="Yes",Opties!$E$3,Opties!$E$4))))</f>
        <v/>
      </c>
      <c r="O12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0" s="15" t="str">
        <f>IF(TabelInschrijvingen[[#This Row],[Category (Kata/Fights)]]="Kata Veterans","Kata Veterans",IF(TabelInschrijvingen[[#This Row],[Category (Kata/Fights)]]="Fights Veterans","Fights Veterans",""))</f>
        <v/>
      </c>
      <c r="Q12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0" s="15">
        <f>INDEX(AD:AD,MATCH(TabelInschrijvingen[[#This Row],[Team name]],AC:AC,0),1)</f>
        <v>0</v>
      </c>
      <c r="Y120" s="15" t="str">
        <f>IF(TabelInschrijvingen[[#This Row],[Poule]]="","",COUNTIF(O:O,TabelInschrijvingen[[#This Row],[Poule definitief]]))</f>
        <v/>
      </c>
      <c r="Z120" s="15" t="str">
        <f>TabelInschrijvingen[[#This Row],[Poule]]</f>
        <v/>
      </c>
      <c r="AA120" s="15">
        <f>IF(AND(LEFT(TabelInschrijvingen[[#This Row],[Poule definitief]],6)="Fights",LEFT(TabelInschrijvingen[[#This Row],[Poule definitief]],11)&lt;&gt;"Fights Team"),1,0)</f>
        <v>0</v>
      </c>
      <c r="AD120" s="15" cm="1">
        <f t="array" ref="AD120">MAX(IF(TabelInschrijvingen[Team name]=AC120,TabelInschrijvingen[Age]))</f>
        <v>0</v>
      </c>
    </row>
    <row r="121" spans="2:30" x14ac:dyDescent="0.3">
      <c r="B121" t="str">
        <f>IFERROR(IF(TabelInschrijvingen[[#This Row],[Firstname]]="","",B120+1),1)</f>
        <v/>
      </c>
      <c r="C121" t="str">
        <f t="shared" si="2"/>
        <v/>
      </c>
      <c r="J121" s="1"/>
      <c r="K121" s="14"/>
      <c r="L121" s="14"/>
      <c r="M121" s="6" t="str">
        <f t="shared" si="3"/>
        <v/>
      </c>
      <c r="N121" t="str">
        <f>IF(M121="","",IF(OR(J121="Team kata",J121="Team fights"),IF(TabelInschrijvingen[[#This Row],[IBF member?]]="Yes",Opties!$E$7,Opties!$E$8),IF(M121&gt;=16,IF(TabelInschrijvingen[[#This Row],[IBF member?]]="Yes",Opties!$E$5,Opties!$E$6),IF(L121="Yes",Opties!$E$3,Opties!$E$4))))</f>
        <v/>
      </c>
      <c r="O12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1" s="15" t="str">
        <f>IF(TabelInschrijvingen[[#This Row],[Category (Kata/Fights)]]="Kata Veterans","Kata Veterans",IF(TabelInschrijvingen[[#This Row],[Category (Kata/Fights)]]="Fights Veterans","Fights Veterans",""))</f>
        <v/>
      </c>
      <c r="Q12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1" s="15">
        <f>INDEX(AD:AD,MATCH(TabelInschrijvingen[[#This Row],[Team name]],AC:AC,0),1)</f>
        <v>0</v>
      </c>
      <c r="Y121" s="15" t="str">
        <f>IF(TabelInschrijvingen[[#This Row],[Poule]]="","",COUNTIF(O:O,TabelInschrijvingen[[#This Row],[Poule definitief]]))</f>
        <v/>
      </c>
      <c r="Z121" s="15" t="str">
        <f>TabelInschrijvingen[[#This Row],[Poule]]</f>
        <v/>
      </c>
      <c r="AA121" s="15">
        <f>IF(AND(LEFT(TabelInschrijvingen[[#This Row],[Poule definitief]],6)="Fights",LEFT(TabelInschrijvingen[[#This Row],[Poule definitief]],11)&lt;&gt;"Fights Team"),1,0)</f>
        <v>0</v>
      </c>
      <c r="AD121" s="15" cm="1">
        <f t="array" ref="AD121">MAX(IF(TabelInschrijvingen[Team name]=AC121,TabelInschrijvingen[Age]))</f>
        <v>0</v>
      </c>
    </row>
    <row r="122" spans="2:30" x14ac:dyDescent="0.3">
      <c r="B122" t="str">
        <f>IFERROR(IF(TabelInschrijvingen[[#This Row],[Firstname]]="","",B121+1),1)</f>
        <v/>
      </c>
      <c r="C122" t="str">
        <f t="shared" si="2"/>
        <v/>
      </c>
      <c r="J122" s="1"/>
      <c r="K122" s="14"/>
      <c r="L122" s="14"/>
      <c r="M122" s="6" t="str">
        <f t="shared" si="3"/>
        <v/>
      </c>
      <c r="N122" t="str">
        <f>IF(M122="","",IF(OR(J122="Team kata",J122="Team fights"),IF(TabelInschrijvingen[[#This Row],[IBF member?]]="Yes",Opties!$E$7,Opties!$E$8),IF(M122&gt;=16,IF(TabelInschrijvingen[[#This Row],[IBF member?]]="Yes",Opties!$E$5,Opties!$E$6),IF(L122="Yes",Opties!$E$3,Opties!$E$4))))</f>
        <v/>
      </c>
      <c r="O12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2" s="15" t="str">
        <f>IF(TabelInschrijvingen[[#This Row],[Category (Kata/Fights)]]="Kata Veterans","Kata Veterans",IF(TabelInschrijvingen[[#This Row],[Category (Kata/Fights)]]="Fights Veterans","Fights Veterans",""))</f>
        <v/>
      </c>
      <c r="Q12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2" s="15">
        <f>INDEX(AD:AD,MATCH(TabelInschrijvingen[[#This Row],[Team name]],AC:AC,0),1)</f>
        <v>0</v>
      </c>
      <c r="Y122" s="15" t="str">
        <f>IF(TabelInschrijvingen[[#This Row],[Poule]]="","",COUNTIF(O:O,TabelInschrijvingen[[#This Row],[Poule definitief]]))</f>
        <v/>
      </c>
      <c r="Z122" s="15" t="str">
        <f>TabelInschrijvingen[[#This Row],[Poule]]</f>
        <v/>
      </c>
      <c r="AA122" s="15">
        <f>IF(AND(LEFT(TabelInschrijvingen[[#This Row],[Poule definitief]],6)="Fights",LEFT(TabelInschrijvingen[[#This Row],[Poule definitief]],11)&lt;&gt;"Fights Team"),1,0)</f>
        <v>0</v>
      </c>
      <c r="AD122" s="15" cm="1">
        <f t="array" ref="AD122">MAX(IF(TabelInschrijvingen[Team name]=AC122,TabelInschrijvingen[Age]))</f>
        <v>0</v>
      </c>
    </row>
    <row r="123" spans="2:30" x14ac:dyDescent="0.3">
      <c r="B123" t="str">
        <f>IFERROR(IF(TabelInschrijvingen[[#This Row],[Firstname]]="","",B122+1),1)</f>
        <v/>
      </c>
      <c r="C123" t="str">
        <f t="shared" si="2"/>
        <v/>
      </c>
      <c r="J123" s="1"/>
      <c r="K123" s="14"/>
      <c r="L123" s="14"/>
      <c r="M123" s="6" t="str">
        <f t="shared" si="3"/>
        <v/>
      </c>
      <c r="N123" t="str">
        <f>IF(M123="","",IF(OR(J123="Team kata",J123="Team fights"),IF(TabelInschrijvingen[[#This Row],[IBF member?]]="Yes",Opties!$E$7,Opties!$E$8),IF(M123&gt;=16,IF(TabelInschrijvingen[[#This Row],[IBF member?]]="Yes",Opties!$E$5,Opties!$E$6),IF(L123="Yes",Opties!$E$3,Opties!$E$4))))</f>
        <v/>
      </c>
      <c r="O12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3" s="15" t="str">
        <f>IF(TabelInschrijvingen[[#This Row],[Category (Kata/Fights)]]="Kata Veterans","Kata Veterans",IF(TabelInschrijvingen[[#This Row],[Category (Kata/Fights)]]="Fights Veterans","Fights Veterans",""))</f>
        <v/>
      </c>
      <c r="Q12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3" s="15">
        <f>INDEX(AD:AD,MATCH(TabelInschrijvingen[[#This Row],[Team name]],AC:AC,0),1)</f>
        <v>0</v>
      </c>
      <c r="Y123" s="15" t="str">
        <f>IF(TabelInschrijvingen[[#This Row],[Poule]]="","",COUNTIF(O:O,TabelInschrijvingen[[#This Row],[Poule definitief]]))</f>
        <v/>
      </c>
      <c r="Z123" s="15" t="str">
        <f>TabelInschrijvingen[[#This Row],[Poule]]</f>
        <v/>
      </c>
      <c r="AA123" s="15">
        <f>IF(AND(LEFT(TabelInschrijvingen[[#This Row],[Poule definitief]],6)="Fights",LEFT(TabelInschrijvingen[[#This Row],[Poule definitief]],11)&lt;&gt;"Fights Team"),1,0)</f>
        <v>0</v>
      </c>
      <c r="AD123" s="15" cm="1">
        <f t="array" ref="AD123">MAX(IF(TabelInschrijvingen[Team name]=AC123,TabelInschrijvingen[Age]))</f>
        <v>0</v>
      </c>
    </row>
    <row r="124" spans="2:30" x14ac:dyDescent="0.3">
      <c r="B124" t="str">
        <f>IFERROR(IF(TabelInschrijvingen[[#This Row],[Firstname]]="","",B123+1),1)</f>
        <v/>
      </c>
      <c r="C124" t="str">
        <f t="shared" si="2"/>
        <v/>
      </c>
      <c r="J124" s="1"/>
      <c r="L124" s="14"/>
      <c r="M124" s="6" t="str">
        <f t="shared" si="3"/>
        <v/>
      </c>
      <c r="N124" t="str">
        <f>IF(M124="","",IF(OR(J124="Team kata",J124="Team fights"),IF(TabelInschrijvingen[[#This Row],[IBF member?]]="Yes",Opties!$E$7,Opties!$E$8),IF(M124&gt;=16,IF(TabelInschrijvingen[[#This Row],[IBF member?]]="Yes",Opties!$E$5,Opties!$E$6),IF(L124="Yes",Opties!$E$3,Opties!$E$4))))</f>
        <v/>
      </c>
      <c r="O12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4" s="15" t="str">
        <f>IF(TabelInschrijvingen[[#This Row],[Category (Kata/Fights)]]="Kata Veterans","Kata Veterans",IF(TabelInschrijvingen[[#This Row],[Category (Kata/Fights)]]="Fights Veterans","Fights Veterans",""))</f>
        <v/>
      </c>
      <c r="Q12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4" s="15">
        <f>INDEX(AD:AD,MATCH(TabelInschrijvingen[[#This Row],[Team name]],AC:AC,0),1)</f>
        <v>0</v>
      </c>
      <c r="Y124" s="15" t="str">
        <f>IF(TabelInschrijvingen[[#This Row],[Poule]]="","",COUNTIF(O:O,TabelInschrijvingen[[#This Row],[Poule definitief]]))</f>
        <v/>
      </c>
      <c r="Z124" s="15" t="str">
        <f>TabelInschrijvingen[[#This Row],[Poule]]</f>
        <v/>
      </c>
      <c r="AA124" s="15">
        <f>IF(AND(LEFT(TabelInschrijvingen[[#This Row],[Poule definitief]],6)="Fights",LEFT(TabelInschrijvingen[[#This Row],[Poule definitief]],11)&lt;&gt;"Fights Team"),1,0)</f>
        <v>0</v>
      </c>
      <c r="AD124" s="15" cm="1">
        <f t="array" ref="AD124">MAX(IF(TabelInschrijvingen[Team name]=AC124,TabelInschrijvingen[Age]))</f>
        <v>0</v>
      </c>
    </row>
    <row r="125" spans="2:30" x14ac:dyDescent="0.3">
      <c r="B125" t="str">
        <f>IFERROR(IF(TabelInschrijvingen[[#This Row],[Firstname]]="","",B124+1),1)</f>
        <v/>
      </c>
      <c r="C125" t="str">
        <f t="shared" si="2"/>
        <v/>
      </c>
      <c r="J125" s="1"/>
      <c r="K125" s="14"/>
      <c r="L125" s="14"/>
      <c r="M125" s="6" t="str">
        <f t="shared" si="3"/>
        <v/>
      </c>
      <c r="N125" t="str">
        <f>IF(M125="","",IF(OR(J125="Team kata",J125="Team fights"),IF(TabelInschrijvingen[[#This Row],[IBF member?]]="Yes",Opties!$E$7,Opties!$E$8),IF(M125&gt;=16,IF(TabelInschrijvingen[[#This Row],[IBF member?]]="Yes",Opties!$E$5,Opties!$E$6),IF(L125="Yes",Opties!$E$3,Opties!$E$4))))</f>
        <v/>
      </c>
      <c r="O12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5" s="15" t="str">
        <f>IF(TabelInschrijvingen[[#This Row],[Category (Kata/Fights)]]="Kata Veterans","Kata Veterans",IF(TabelInschrijvingen[[#This Row],[Category (Kata/Fights)]]="Fights Veterans","Fights Veterans",""))</f>
        <v/>
      </c>
      <c r="Q12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5" s="15">
        <f>INDEX(AD:AD,MATCH(TabelInschrijvingen[[#This Row],[Team name]],AC:AC,0),1)</f>
        <v>0</v>
      </c>
      <c r="Y125" s="15" t="str">
        <f>IF(TabelInschrijvingen[[#This Row],[Poule]]="","",COUNTIF(O:O,TabelInschrijvingen[[#This Row],[Poule definitief]]))</f>
        <v/>
      </c>
      <c r="Z125" s="15" t="str">
        <f>TabelInschrijvingen[[#This Row],[Poule]]</f>
        <v/>
      </c>
      <c r="AA125" s="15">
        <f>IF(AND(LEFT(TabelInschrijvingen[[#This Row],[Poule definitief]],6)="Fights",LEFT(TabelInschrijvingen[[#This Row],[Poule definitief]],11)&lt;&gt;"Fights Team"),1,0)</f>
        <v>0</v>
      </c>
      <c r="AD125" s="15" cm="1">
        <f t="array" ref="AD125">MAX(IF(TabelInschrijvingen[Team name]=AC125,TabelInschrijvingen[Age]))</f>
        <v>0</v>
      </c>
    </row>
    <row r="126" spans="2:30" x14ac:dyDescent="0.3">
      <c r="B126" t="str">
        <f>IFERROR(IF(TabelInschrijvingen[[#This Row],[Firstname]]="","",B125+1),1)</f>
        <v/>
      </c>
      <c r="C126" t="str">
        <f t="shared" si="2"/>
        <v/>
      </c>
      <c r="J126" s="1"/>
      <c r="K126" s="14"/>
      <c r="L126" s="14"/>
      <c r="M126" s="6" t="str">
        <f t="shared" si="3"/>
        <v/>
      </c>
      <c r="N126" t="str">
        <f>IF(M126="","",IF(OR(J126="Team kata",J126="Team fights"),IF(TabelInschrijvingen[[#This Row],[IBF member?]]="Yes",Opties!$E$7,Opties!$E$8),IF(M126&gt;=16,IF(TabelInschrijvingen[[#This Row],[IBF member?]]="Yes",Opties!$E$5,Opties!$E$6),IF(L126="Yes",Opties!$E$3,Opties!$E$4))))</f>
        <v/>
      </c>
      <c r="O12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6" s="15" t="str">
        <f>IF(TabelInschrijvingen[[#This Row],[Category (Kata/Fights)]]="Kata Veterans","Kata Veterans",IF(TabelInschrijvingen[[#This Row],[Category (Kata/Fights)]]="Fights Veterans","Fights Veterans",""))</f>
        <v/>
      </c>
      <c r="Q12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6" s="15">
        <f>INDEX(AD:AD,MATCH(TabelInschrijvingen[[#This Row],[Team name]],AC:AC,0),1)</f>
        <v>0</v>
      </c>
      <c r="Y126" s="15" t="str">
        <f>IF(TabelInschrijvingen[[#This Row],[Poule]]="","",COUNTIF(O:O,TabelInschrijvingen[[#This Row],[Poule definitief]]))</f>
        <v/>
      </c>
      <c r="Z126" s="15" t="str">
        <f>TabelInschrijvingen[[#This Row],[Poule]]</f>
        <v/>
      </c>
      <c r="AA126" s="15">
        <f>IF(AND(LEFT(TabelInschrijvingen[[#This Row],[Poule definitief]],6)="Fights",LEFT(TabelInschrijvingen[[#This Row],[Poule definitief]],11)&lt;&gt;"Fights Team"),1,0)</f>
        <v>0</v>
      </c>
      <c r="AD126" s="15" cm="1">
        <f t="array" ref="AD126">MAX(IF(TabelInschrijvingen[Team name]=AC126,TabelInschrijvingen[Age]))</f>
        <v>0</v>
      </c>
    </row>
    <row r="127" spans="2:30" x14ac:dyDescent="0.3">
      <c r="B127" t="str">
        <f>IFERROR(IF(TabelInschrijvingen[[#This Row],[Firstname]]="","",B126+1),1)</f>
        <v/>
      </c>
      <c r="C127" t="str">
        <f t="shared" si="2"/>
        <v/>
      </c>
      <c r="J127" s="1"/>
      <c r="L127" s="14"/>
      <c r="M127" s="6" t="str">
        <f t="shared" si="3"/>
        <v/>
      </c>
      <c r="N127" t="str">
        <f>IF(M127="","",IF(OR(J127="Team kata",J127="Team fights"),IF(TabelInschrijvingen[[#This Row],[IBF member?]]="Yes",Opties!$E$7,Opties!$E$8),IF(M127&gt;=16,IF(TabelInschrijvingen[[#This Row],[IBF member?]]="Yes",Opties!$E$5,Opties!$E$6),IF(L127="Yes",Opties!$E$3,Opties!$E$4))))</f>
        <v/>
      </c>
      <c r="O12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7" s="15" t="str">
        <f>IF(TabelInschrijvingen[[#This Row],[Category (Kata/Fights)]]="Kata Veterans","Kata Veterans",IF(TabelInschrijvingen[[#This Row],[Category (Kata/Fights)]]="Fights Veterans","Fights Veterans",""))</f>
        <v/>
      </c>
      <c r="Q12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7" s="15">
        <f>INDEX(AD:AD,MATCH(TabelInschrijvingen[[#This Row],[Team name]],AC:AC,0),1)</f>
        <v>0</v>
      </c>
      <c r="Y127" s="15" t="str">
        <f>IF(TabelInschrijvingen[[#This Row],[Poule]]="","",COUNTIF(O:O,TabelInschrijvingen[[#This Row],[Poule definitief]]))</f>
        <v/>
      </c>
      <c r="Z127" s="15" t="str">
        <f>TabelInschrijvingen[[#This Row],[Poule]]</f>
        <v/>
      </c>
      <c r="AA127" s="15">
        <f>IF(AND(LEFT(TabelInschrijvingen[[#This Row],[Poule definitief]],6)="Fights",LEFT(TabelInschrijvingen[[#This Row],[Poule definitief]],11)&lt;&gt;"Fights Team"),1,0)</f>
        <v>0</v>
      </c>
      <c r="AD127" s="15" cm="1">
        <f t="array" ref="AD127">MAX(IF(TabelInschrijvingen[Team name]=AC127,TabelInschrijvingen[Age]))</f>
        <v>0</v>
      </c>
    </row>
    <row r="128" spans="2:30" x14ac:dyDescent="0.3">
      <c r="B128" t="str">
        <f>IFERROR(IF(TabelInschrijvingen[[#This Row],[Firstname]]="","",B127+1),1)</f>
        <v/>
      </c>
      <c r="C128" t="str">
        <f t="shared" si="2"/>
        <v/>
      </c>
      <c r="J128" s="1"/>
      <c r="K128" s="14"/>
      <c r="L128" s="14"/>
      <c r="M128" s="6" t="str">
        <f t="shared" si="3"/>
        <v/>
      </c>
      <c r="N128" t="str">
        <f>IF(M128="","",IF(OR(J128="Team kata",J128="Team fights"),IF(TabelInschrijvingen[[#This Row],[IBF member?]]="Yes",Opties!$E$7,Opties!$E$8),IF(M128&gt;=16,IF(TabelInschrijvingen[[#This Row],[IBF member?]]="Yes",Opties!$E$5,Opties!$E$6),IF(L128="Yes",Opties!$E$3,Opties!$E$4))))</f>
        <v/>
      </c>
      <c r="O12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8" s="15" t="str">
        <f>IF(TabelInschrijvingen[[#This Row],[Category (Kata/Fights)]]="Kata Veterans","Kata Veterans",IF(TabelInschrijvingen[[#This Row],[Category (Kata/Fights)]]="Fights Veterans","Fights Veterans",""))</f>
        <v/>
      </c>
      <c r="Q12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8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8" s="15">
        <f>INDEX(AD:AD,MATCH(TabelInschrijvingen[[#This Row],[Team name]],AC:AC,0),1)</f>
        <v>0</v>
      </c>
      <c r="Y128" s="15" t="str">
        <f>IF(TabelInschrijvingen[[#This Row],[Poule]]="","",COUNTIF(O:O,TabelInschrijvingen[[#This Row],[Poule definitief]]))</f>
        <v/>
      </c>
      <c r="Z128" s="15" t="str">
        <f>TabelInschrijvingen[[#This Row],[Poule]]</f>
        <v/>
      </c>
      <c r="AA128" s="15">
        <f>IF(AND(LEFT(TabelInschrijvingen[[#This Row],[Poule definitief]],6)="Fights",LEFT(TabelInschrijvingen[[#This Row],[Poule definitief]],11)&lt;&gt;"Fights Team"),1,0)</f>
        <v>0</v>
      </c>
      <c r="AD128" s="15" cm="1">
        <f t="array" ref="AD128">MAX(IF(TabelInschrijvingen[Team name]=AC128,TabelInschrijvingen[Age]))</f>
        <v>0</v>
      </c>
    </row>
    <row r="129" spans="2:30" x14ac:dyDescent="0.3">
      <c r="B129" t="str">
        <f>IFERROR(IF(TabelInschrijvingen[[#This Row],[Firstname]]="","",B128+1),1)</f>
        <v/>
      </c>
      <c r="C129" t="str">
        <f t="shared" si="2"/>
        <v/>
      </c>
      <c r="J129" s="1"/>
      <c r="L129" s="14"/>
      <c r="M129" s="6" t="str">
        <f t="shared" si="3"/>
        <v/>
      </c>
      <c r="N129" t="str">
        <f>IF(M129="","",IF(OR(J129="Team kata",J129="Team fights"),IF(TabelInschrijvingen[[#This Row],[IBF member?]]="Yes",Opties!$E$7,Opties!$E$8),IF(M129&gt;=16,IF(TabelInschrijvingen[[#This Row],[IBF member?]]="Yes",Opties!$E$5,Opties!$E$6),IF(L129="Yes",Opties!$E$3,Opties!$E$4))))</f>
        <v/>
      </c>
      <c r="O12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29" s="15" t="str">
        <f>IF(TabelInschrijvingen[[#This Row],[Category (Kata/Fights)]]="Kata Veterans","Kata Veterans",IF(TabelInschrijvingen[[#This Row],[Category (Kata/Fights)]]="Fights Veterans","Fights Veterans",""))</f>
        <v/>
      </c>
      <c r="Q12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2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2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2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2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2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2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29" s="15">
        <f>INDEX(AD:AD,MATCH(TabelInschrijvingen[[#This Row],[Team name]],AC:AC,0),1)</f>
        <v>0</v>
      </c>
      <c r="Y129" s="15" t="str">
        <f>IF(TabelInschrijvingen[[#This Row],[Poule]]="","",COUNTIF(O:O,TabelInschrijvingen[[#This Row],[Poule definitief]]))</f>
        <v/>
      </c>
      <c r="Z129" s="15" t="str">
        <f>TabelInschrijvingen[[#This Row],[Poule]]</f>
        <v/>
      </c>
      <c r="AA129" s="15">
        <f>IF(AND(LEFT(TabelInschrijvingen[[#This Row],[Poule definitief]],6)="Fights",LEFT(TabelInschrijvingen[[#This Row],[Poule definitief]],11)&lt;&gt;"Fights Team"),1,0)</f>
        <v>0</v>
      </c>
      <c r="AD129" s="15" cm="1">
        <f t="array" ref="AD129">MAX(IF(TabelInschrijvingen[Team name]=AC129,TabelInschrijvingen[Age]))</f>
        <v>0</v>
      </c>
    </row>
    <row r="130" spans="2:30" x14ac:dyDescent="0.3">
      <c r="B130" t="str">
        <f>IFERROR(IF(TabelInschrijvingen[[#This Row],[Firstname]]="","",B129+1),1)</f>
        <v/>
      </c>
      <c r="C130" t="str">
        <f t="shared" si="2"/>
        <v/>
      </c>
      <c r="J130" s="1"/>
      <c r="K130" s="14"/>
      <c r="L130" s="14"/>
      <c r="M130" s="6" t="str">
        <f t="shared" si="3"/>
        <v/>
      </c>
      <c r="N130" t="str">
        <f>IF(M130="","",IF(OR(J130="Team kata",J130="Team fights"),IF(TabelInschrijvingen[[#This Row],[IBF member?]]="Yes",Opties!$E$7,Opties!$E$8),IF(M130&gt;=16,IF(TabelInschrijvingen[[#This Row],[IBF member?]]="Yes",Opties!$E$5,Opties!$E$6),IF(L130="Yes",Opties!$E$3,Opties!$E$4))))</f>
        <v/>
      </c>
      <c r="O13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0" s="15" t="str">
        <f>IF(TabelInschrijvingen[[#This Row],[Category (Kata/Fights)]]="Kata Veterans","Kata Veterans",IF(TabelInschrijvingen[[#This Row],[Category (Kata/Fights)]]="Fights Veterans","Fights Veterans",""))</f>
        <v/>
      </c>
      <c r="Q13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0" s="15">
        <f>INDEX(AD:AD,MATCH(TabelInschrijvingen[[#This Row],[Team name]],AC:AC,0),1)</f>
        <v>0</v>
      </c>
      <c r="Y130" s="15" t="str">
        <f>IF(TabelInschrijvingen[[#This Row],[Poule]]="","",COUNTIF(O:O,TabelInschrijvingen[[#This Row],[Poule definitief]]))</f>
        <v/>
      </c>
      <c r="Z130" s="15" t="str">
        <f>TabelInschrijvingen[[#This Row],[Poule]]</f>
        <v/>
      </c>
      <c r="AA130" s="15">
        <f>IF(AND(LEFT(TabelInschrijvingen[[#This Row],[Poule definitief]],6)="Fights",LEFT(TabelInschrijvingen[[#This Row],[Poule definitief]],11)&lt;&gt;"Fights Team"),1,0)</f>
        <v>0</v>
      </c>
      <c r="AD130" s="15" cm="1">
        <f t="array" ref="AD130">MAX(IF(TabelInschrijvingen[Team name]=AC130,TabelInschrijvingen[Age]))</f>
        <v>0</v>
      </c>
    </row>
    <row r="131" spans="2:30" x14ac:dyDescent="0.3">
      <c r="B131" t="str">
        <f>IFERROR(IF(TabelInschrijvingen[[#This Row],[Firstname]]="","",B130+1),1)</f>
        <v/>
      </c>
      <c r="C131" t="str">
        <f t="shared" si="2"/>
        <v/>
      </c>
      <c r="J131" s="1"/>
      <c r="K131" s="14"/>
      <c r="L131" s="14"/>
      <c r="M131" s="6" t="str">
        <f t="shared" si="3"/>
        <v/>
      </c>
      <c r="N131" t="str">
        <f>IF(M131="","",IF(OR(J131="Team kata",J131="Team fights"),IF(TabelInschrijvingen[[#This Row],[IBF member?]]="Yes",Opties!$E$7,Opties!$E$8),IF(M131&gt;=16,IF(TabelInschrijvingen[[#This Row],[IBF member?]]="Yes",Opties!$E$5,Opties!$E$6),IF(L131="Yes",Opties!$E$3,Opties!$E$4))))</f>
        <v/>
      </c>
      <c r="O13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1" s="15" t="str">
        <f>IF(TabelInschrijvingen[[#This Row],[Category (Kata/Fights)]]="Kata Veterans","Kata Veterans",IF(TabelInschrijvingen[[#This Row],[Category (Kata/Fights)]]="Fights Veterans","Fights Veterans",""))</f>
        <v/>
      </c>
      <c r="Q13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1" s="15">
        <f>INDEX(AD:AD,MATCH(TabelInschrijvingen[[#This Row],[Team name]],AC:AC,0),1)</f>
        <v>0</v>
      </c>
      <c r="Y131" s="15" t="str">
        <f>IF(TabelInschrijvingen[[#This Row],[Poule]]="","",COUNTIF(O:O,TabelInschrijvingen[[#This Row],[Poule definitief]]))</f>
        <v/>
      </c>
      <c r="Z131" s="15" t="str">
        <f>TabelInschrijvingen[[#This Row],[Poule]]</f>
        <v/>
      </c>
      <c r="AA131" s="15">
        <f>IF(AND(LEFT(TabelInschrijvingen[[#This Row],[Poule definitief]],6)="Fights",LEFT(TabelInschrijvingen[[#This Row],[Poule definitief]],11)&lt;&gt;"Fights Team"),1,0)</f>
        <v>0</v>
      </c>
      <c r="AD131" s="15" cm="1">
        <f t="array" ref="AD131">MAX(IF(TabelInschrijvingen[Team name]=AC131,TabelInschrijvingen[Age]))</f>
        <v>0</v>
      </c>
    </row>
    <row r="132" spans="2:30" x14ac:dyDescent="0.3">
      <c r="B132" t="str">
        <f>IFERROR(IF(TabelInschrijvingen[[#This Row],[Firstname]]="","",B131+1),1)</f>
        <v/>
      </c>
      <c r="C132" t="str">
        <f t="shared" si="2"/>
        <v/>
      </c>
      <c r="J132" s="1"/>
      <c r="K132" s="14"/>
      <c r="L132" s="14"/>
      <c r="M132" s="6" t="str">
        <f t="shared" si="3"/>
        <v/>
      </c>
      <c r="N132" t="str">
        <f>IF(M132="","",IF(OR(J132="Team kata",J132="Team fights"),IF(TabelInschrijvingen[[#This Row],[IBF member?]]="Yes",Opties!$E$7,Opties!$E$8),IF(M132&gt;=16,IF(TabelInschrijvingen[[#This Row],[IBF member?]]="Yes",Opties!$E$5,Opties!$E$6),IF(L132="Yes",Opties!$E$3,Opties!$E$4))))</f>
        <v/>
      </c>
      <c r="O13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2" s="15" t="str">
        <f>IF(TabelInschrijvingen[[#This Row],[Category (Kata/Fights)]]="Kata Veterans","Kata Veterans",IF(TabelInschrijvingen[[#This Row],[Category (Kata/Fights)]]="Fights Veterans","Fights Veterans",""))</f>
        <v/>
      </c>
      <c r="Q13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2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2" s="15">
        <f>INDEX(AD:AD,MATCH(TabelInschrijvingen[[#This Row],[Team name]],AC:AC,0),1)</f>
        <v>0</v>
      </c>
      <c r="Y132" s="15" t="str">
        <f>IF(TabelInschrijvingen[[#This Row],[Poule]]="","",COUNTIF(O:O,TabelInschrijvingen[[#This Row],[Poule definitief]]))</f>
        <v/>
      </c>
      <c r="Z132" s="15" t="str">
        <f>TabelInschrijvingen[[#This Row],[Poule]]</f>
        <v/>
      </c>
      <c r="AA132" s="15">
        <f>IF(AND(LEFT(TabelInschrijvingen[[#This Row],[Poule definitief]],6)="Fights",LEFT(TabelInschrijvingen[[#This Row],[Poule definitief]],11)&lt;&gt;"Fights Team"),1,0)</f>
        <v>0</v>
      </c>
      <c r="AD132" s="15" cm="1">
        <f t="array" ref="AD132">MAX(IF(TabelInschrijvingen[Team name]=AC132,TabelInschrijvingen[Age]))</f>
        <v>0</v>
      </c>
    </row>
    <row r="133" spans="2:30" x14ac:dyDescent="0.3">
      <c r="B133" t="str">
        <f>IFERROR(IF(TabelInschrijvingen[[#This Row],[Firstname]]="","",B132+1),1)</f>
        <v/>
      </c>
      <c r="C133" t="str">
        <f t="shared" si="2"/>
        <v/>
      </c>
      <c r="J133" s="1"/>
      <c r="K133" s="14"/>
      <c r="L133" s="14"/>
      <c r="M133" s="6" t="str">
        <f t="shared" si="3"/>
        <v/>
      </c>
      <c r="N133" t="str">
        <f>IF(M133="","",IF(OR(J133="Team kata",J133="Team fights"),IF(TabelInschrijvingen[[#This Row],[IBF member?]]="Yes",Opties!$E$7,Opties!$E$8),IF(M133&gt;=16,IF(TabelInschrijvingen[[#This Row],[IBF member?]]="Yes",Opties!$E$5,Opties!$E$6),IF(L133="Yes",Opties!$E$3,Opties!$E$4))))</f>
        <v/>
      </c>
      <c r="O13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3" s="15" t="str">
        <f>IF(TabelInschrijvingen[[#This Row],[Category (Kata/Fights)]]="Kata Veterans","Kata Veterans",IF(TabelInschrijvingen[[#This Row],[Category (Kata/Fights)]]="Fights Veterans","Fights Veterans",""))</f>
        <v/>
      </c>
      <c r="Q13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3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3" s="15">
        <f>INDEX(AD:AD,MATCH(TabelInschrijvingen[[#This Row],[Team name]],AC:AC,0),1)</f>
        <v>0</v>
      </c>
      <c r="Y133" s="15" t="str">
        <f>IF(TabelInschrijvingen[[#This Row],[Poule]]="","",COUNTIF(O:O,TabelInschrijvingen[[#This Row],[Poule definitief]]))</f>
        <v/>
      </c>
      <c r="Z133" s="15" t="str">
        <f>TabelInschrijvingen[[#This Row],[Poule]]</f>
        <v/>
      </c>
      <c r="AA133" s="15">
        <f>IF(AND(LEFT(TabelInschrijvingen[[#This Row],[Poule definitief]],6)="Fights",LEFT(TabelInschrijvingen[[#This Row],[Poule definitief]],11)&lt;&gt;"Fights Team"),1,0)</f>
        <v>0</v>
      </c>
      <c r="AD133" s="15" cm="1">
        <f t="array" ref="AD133">MAX(IF(TabelInschrijvingen[Team name]=AC133,TabelInschrijvingen[Age]))</f>
        <v>0</v>
      </c>
    </row>
    <row r="134" spans="2:30" x14ac:dyDescent="0.3">
      <c r="B134" t="str">
        <f>IFERROR(IF(TabelInschrijvingen[[#This Row],[Firstname]]="","",B133+1),1)</f>
        <v/>
      </c>
      <c r="C134" t="str">
        <f t="shared" si="2"/>
        <v/>
      </c>
      <c r="J134" s="1"/>
      <c r="K134" s="14"/>
      <c r="L134" s="14"/>
      <c r="M134" s="6" t="str">
        <f t="shared" si="3"/>
        <v/>
      </c>
      <c r="N134" t="str">
        <f>IF(M134="","",IF(OR(J134="Team kata",J134="Team fights"),IF(TabelInschrijvingen[[#This Row],[IBF member?]]="Yes",Opties!$E$7,Opties!$E$8),IF(M134&gt;=16,IF(TabelInschrijvingen[[#This Row],[IBF member?]]="Yes",Opties!$E$5,Opties!$E$6),IF(L134="Yes",Opties!$E$3,Opties!$E$4))))</f>
        <v/>
      </c>
      <c r="O13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4" s="15" t="str">
        <f>IF(TabelInschrijvingen[[#This Row],[Category (Kata/Fights)]]="Kata Veterans","Kata Veterans",IF(TabelInschrijvingen[[#This Row],[Category (Kata/Fights)]]="Fights Veterans","Fights Veterans",""))</f>
        <v/>
      </c>
      <c r="Q13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4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4" s="15">
        <f>INDEX(AD:AD,MATCH(TabelInschrijvingen[[#This Row],[Team name]],AC:AC,0),1)</f>
        <v>0</v>
      </c>
      <c r="Y134" s="15" t="str">
        <f>IF(TabelInschrijvingen[[#This Row],[Poule]]="","",COUNTIF(O:O,TabelInschrijvingen[[#This Row],[Poule definitief]]))</f>
        <v/>
      </c>
      <c r="Z134" s="15" t="str">
        <f>TabelInschrijvingen[[#This Row],[Poule]]</f>
        <v/>
      </c>
      <c r="AA134" s="15">
        <f>IF(AND(LEFT(TabelInschrijvingen[[#This Row],[Poule definitief]],6)="Fights",LEFT(TabelInschrijvingen[[#This Row],[Poule definitief]],11)&lt;&gt;"Fights Team"),1,0)</f>
        <v>0</v>
      </c>
      <c r="AD134" s="15" cm="1">
        <f t="array" ref="AD134">MAX(IF(TabelInschrijvingen[Team name]=AC134,TabelInschrijvingen[Age]))</f>
        <v>0</v>
      </c>
    </row>
    <row r="135" spans="2:30" x14ac:dyDescent="0.3">
      <c r="B135" t="str">
        <f>IFERROR(IF(TabelInschrijvingen[[#This Row],[Firstname]]="","",B134+1),1)</f>
        <v/>
      </c>
      <c r="C135" t="str">
        <f t="shared" si="2"/>
        <v/>
      </c>
      <c r="J135" s="1"/>
      <c r="K135" s="14"/>
      <c r="L135" s="14"/>
      <c r="M135" s="6" t="str">
        <f t="shared" si="3"/>
        <v/>
      </c>
      <c r="N135" t="str">
        <f>IF(M135="","",IF(OR(J135="Team kata",J135="Team fights"),IF(TabelInschrijvingen[[#This Row],[IBF member?]]="Yes",Opties!$E$7,Opties!$E$8),IF(M135&gt;=16,IF(TabelInschrijvingen[[#This Row],[IBF member?]]="Yes",Opties!$E$5,Opties!$E$6),IF(L135="Yes",Opties!$E$3,Opties!$E$4))))</f>
        <v/>
      </c>
      <c r="O13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5" s="15" t="str">
        <f>IF(TabelInschrijvingen[[#This Row],[Category (Kata/Fights)]]="Kata Veterans","Kata Veterans",IF(TabelInschrijvingen[[#This Row],[Category (Kata/Fights)]]="Fights Veterans","Fights Veterans",""))</f>
        <v/>
      </c>
      <c r="Q13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5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5" s="15">
        <f>INDEX(AD:AD,MATCH(TabelInschrijvingen[[#This Row],[Team name]],AC:AC,0),1)</f>
        <v>0</v>
      </c>
      <c r="Y135" s="15" t="str">
        <f>IF(TabelInschrijvingen[[#This Row],[Poule]]="","",COUNTIF(O:O,TabelInschrijvingen[[#This Row],[Poule definitief]]))</f>
        <v/>
      </c>
      <c r="Z135" s="15" t="str">
        <f>TabelInschrijvingen[[#This Row],[Poule]]</f>
        <v/>
      </c>
      <c r="AA135" s="15">
        <f>IF(AND(LEFT(TabelInschrijvingen[[#This Row],[Poule definitief]],6)="Fights",LEFT(TabelInschrijvingen[[#This Row],[Poule definitief]],11)&lt;&gt;"Fights Team"),1,0)</f>
        <v>0</v>
      </c>
      <c r="AD135" s="15" cm="1">
        <f t="array" ref="AD135">MAX(IF(TabelInschrijvingen[Team name]=AC135,TabelInschrijvingen[Age]))</f>
        <v>0</v>
      </c>
    </row>
    <row r="136" spans="2:30" x14ac:dyDescent="0.3">
      <c r="B136" t="str">
        <f>IFERROR(IF(TabelInschrijvingen[[#This Row],[Firstname]]="","",B135+1),1)</f>
        <v/>
      </c>
      <c r="C136" t="str">
        <f t="shared" si="2"/>
        <v/>
      </c>
      <c r="J136" s="1"/>
      <c r="K136" s="14"/>
      <c r="L136" s="14"/>
      <c r="M136" s="6" t="str">
        <f t="shared" si="3"/>
        <v/>
      </c>
      <c r="N136" t="str">
        <f>IF(M136="","",IF(OR(J136="Team kata",J136="Team fights"),IF(TabelInschrijvingen[[#This Row],[IBF member?]]="Yes",Opties!$E$7,Opties!$E$8),IF(M136&gt;=16,IF(TabelInschrijvingen[[#This Row],[IBF member?]]="Yes",Opties!$E$5,Opties!$E$6),IF(L136="Yes",Opties!$E$3,Opties!$E$4))))</f>
        <v/>
      </c>
      <c r="O13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6" s="15" t="str">
        <f>IF(TabelInschrijvingen[[#This Row],[Category (Kata/Fights)]]="Kata Veterans","Kata Veterans",IF(TabelInschrijvingen[[#This Row],[Category (Kata/Fights)]]="Fights Veterans","Fights Veterans",""))</f>
        <v/>
      </c>
      <c r="Q13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6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6" s="15">
        <f>INDEX(AD:AD,MATCH(TabelInschrijvingen[[#This Row],[Team name]],AC:AC,0),1)</f>
        <v>0</v>
      </c>
      <c r="Y136" s="15" t="str">
        <f>IF(TabelInschrijvingen[[#This Row],[Poule]]="","",COUNTIF(O:O,TabelInschrijvingen[[#This Row],[Poule definitief]]))</f>
        <v/>
      </c>
      <c r="Z136" s="15" t="str">
        <f>TabelInschrijvingen[[#This Row],[Poule]]</f>
        <v/>
      </c>
      <c r="AA136" s="15">
        <f>IF(AND(LEFT(TabelInschrijvingen[[#This Row],[Poule definitief]],6)="Fights",LEFT(TabelInschrijvingen[[#This Row],[Poule definitief]],11)&lt;&gt;"Fights Team"),1,0)</f>
        <v>0</v>
      </c>
      <c r="AD136" s="15" cm="1">
        <f t="array" ref="AD136">MAX(IF(TabelInschrijvingen[Team name]=AC136,TabelInschrijvingen[Age]))</f>
        <v>0</v>
      </c>
    </row>
    <row r="137" spans="2:30" x14ac:dyDescent="0.3">
      <c r="B137" t="str">
        <f>IFERROR(IF(TabelInschrijvingen[[#This Row],[Firstname]]="","",B136+1),1)</f>
        <v/>
      </c>
      <c r="C137" t="str">
        <f t="shared" si="2"/>
        <v/>
      </c>
      <c r="J137" s="1"/>
      <c r="K137" s="14"/>
      <c r="L137" s="14"/>
      <c r="M137" s="6" t="str">
        <f t="shared" si="3"/>
        <v/>
      </c>
      <c r="N137" t="str">
        <f>IF(M137="","",IF(OR(J137="Team kata",J137="Team fights"),IF(TabelInschrijvingen[[#This Row],[IBF member?]]="Yes",Opties!$E$7,Opties!$E$8),IF(M137&gt;=16,IF(TabelInschrijvingen[[#This Row],[IBF member?]]="Yes",Opties!$E$5,Opties!$E$6),IF(L137="Yes",Opties!$E$3,Opties!$E$4))))</f>
        <v/>
      </c>
      <c r="O13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7" s="15" t="str">
        <f>IF(TabelInschrijvingen[[#This Row],[Category (Kata/Fights)]]="Kata Veterans","Kata Veterans",IF(TabelInschrijvingen[[#This Row],[Category (Kata/Fights)]]="Fights Veterans","Fights Veterans",""))</f>
        <v/>
      </c>
      <c r="Q13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7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7" s="15">
        <f>INDEX(AD:AD,MATCH(TabelInschrijvingen[[#This Row],[Team name]],AC:AC,0),1)</f>
        <v>0</v>
      </c>
      <c r="Y137" s="15" t="str">
        <f>IF(TabelInschrijvingen[[#This Row],[Poule]]="","",COUNTIF(O:O,TabelInschrijvingen[[#This Row],[Poule definitief]]))</f>
        <v/>
      </c>
      <c r="Z137" s="15" t="str">
        <f>TabelInschrijvingen[[#This Row],[Poule]]</f>
        <v/>
      </c>
      <c r="AA137" s="15">
        <f>IF(AND(LEFT(TabelInschrijvingen[[#This Row],[Poule definitief]],6)="Fights",LEFT(TabelInschrijvingen[[#This Row],[Poule definitief]],11)&lt;&gt;"Fights Team"),1,0)</f>
        <v>0</v>
      </c>
      <c r="AD137" s="15" cm="1">
        <f t="array" ref="AD137">MAX(IF(TabelInschrijvingen[Team name]=AC137,TabelInschrijvingen[Age]))</f>
        <v>0</v>
      </c>
    </row>
    <row r="138" spans="2:30" x14ac:dyDescent="0.3">
      <c r="B138" t="str">
        <f>IFERROR(IF(TabelInschrijvingen[[#This Row],[Firstname]]="","",B137+1),1)</f>
        <v/>
      </c>
      <c r="C138" t="str">
        <f t="shared" si="2"/>
        <v/>
      </c>
      <c r="J138" s="1"/>
      <c r="L138" s="14"/>
      <c r="M138" s="6" t="str">
        <f t="shared" si="3"/>
        <v/>
      </c>
      <c r="N138" t="str">
        <f>IF(M138="","",IF(OR(J138="Team kata",J138="Team fights"),IF(TabelInschrijvingen[[#This Row],[IBF member?]]="Yes",Opties!$E$7,Opties!$E$8),IF(M138&gt;=16,IF(TabelInschrijvingen[[#This Row],[IBF member?]]="Yes",Opties!$E$5,Opties!$E$6),IF(L138="Yes",Opties!$E$3,Opties!$E$4))))</f>
        <v/>
      </c>
      <c r="O13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8" s="15" t="str">
        <f>IF(TabelInschrijvingen[[#This Row],[Category (Kata/Fights)]]="Kata Veterans","Kata Veterans",IF(TabelInschrijvingen[[#This Row],[Category (Kata/Fights)]]="Fights Veterans","Fights Veterans",""))</f>
        <v/>
      </c>
      <c r="Q13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8" s="15">
        <f>INDEX(AD:AD,MATCH(TabelInschrijvingen[[#This Row],[Team name]],AC:AC,0),1)</f>
        <v>0</v>
      </c>
      <c r="Y138" s="15" t="str">
        <f>IF(TabelInschrijvingen[[#This Row],[Poule]]="","",COUNTIF(O:O,TabelInschrijvingen[[#This Row],[Poule definitief]]))</f>
        <v/>
      </c>
      <c r="Z138" s="15" t="str">
        <f>TabelInschrijvingen[[#This Row],[Poule]]</f>
        <v/>
      </c>
      <c r="AA138" s="15">
        <f>IF(AND(LEFT(TabelInschrijvingen[[#This Row],[Poule definitief]],6)="Fights",LEFT(TabelInschrijvingen[[#This Row],[Poule definitief]],11)&lt;&gt;"Fights Team"),1,0)</f>
        <v>0</v>
      </c>
      <c r="AD138" s="15" cm="1">
        <f t="array" ref="AD138">MAX(IF(TabelInschrijvingen[Team name]=AC138,TabelInschrijvingen[Age]))</f>
        <v>0</v>
      </c>
    </row>
    <row r="139" spans="2:30" x14ac:dyDescent="0.3">
      <c r="B139" t="str">
        <f>IFERROR(IF(TabelInschrijvingen[[#This Row],[Firstname]]="","",B138+1),1)</f>
        <v/>
      </c>
      <c r="C139" t="str">
        <f t="shared" si="2"/>
        <v/>
      </c>
      <c r="J139" s="1"/>
      <c r="L139" s="14"/>
      <c r="M139" s="6" t="str">
        <f t="shared" si="3"/>
        <v/>
      </c>
      <c r="N139" t="str">
        <f>IF(M139="","",IF(OR(J139="Team kata",J139="Team fights"),IF(TabelInschrijvingen[[#This Row],[IBF member?]]="Yes",Opties!$E$7,Opties!$E$8),IF(M139&gt;=16,IF(TabelInschrijvingen[[#This Row],[IBF member?]]="Yes",Opties!$E$5,Opties!$E$6),IF(L139="Yes",Opties!$E$3,Opties!$E$4))))</f>
        <v/>
      </c>
      <c r="O13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39" s="15" t="str">
        <f>IF(TabelInschrijvingen[[#This Row],[Category (Kata/Fights)]]="Kata Veterans","Kata Veterans",IF(TabelInschrijvingen[[#This Row],[Category (Kata/Fights)]]="Fights Veterans","Fights Veterans",""))</f>
        <v/>
      </c>
      <c r="Q13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3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3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3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3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3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3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39" s="15">
        <f>INDEX(AD:AD,MATCH(TabelInschrijvingen[[#This Row],[Team name]],AC:AC,0),1)</f>
        <v>0</v>
      </c>
      <c r="Y139" s="15" t="str">
        <f>IF(TabelInschrijvingen[[#This Row],[Poule]]="","",COUNTIF(O:O,TabelInschrijvingen[[#This Row],[Poule definitief]]))</f>
        <v/>
      </c>
      <c r="Z139" s="15" t="str">
        <f>TabelInschrijvingen[[#This Row],[Poule]]</f>
        <v/>
      </c>
      <c r="AA139" s="15">
        <f>IF(AND(LEFT(TabelInschrijvingen[[#This Row],[Poule definitief]],6)="Fights",LEFT(TabelInschrijvingen[[#This Row],[Poule definitief]],11)&lt;&gt;"Fights Team"),1,0)</f>
        <v>0</v>
      </c>
      <c r="AD139" s="15" cm="1">
        <f t="array" ref="AD139">MAX(IF(TabelInschrijvingen[Team name]=AC139,TabelInschrijvingen[Age]))</f>
        <v>0</v>
      </c>
    </row>
    <row r="140" spans="2:30" x14ac:dyDescent="0.3">
      <c r="B140" t="str">
        <f>IFERROR(IF(TabelInschrijvingen[[#This Row],[Firstname]]="","",B139+1),1)</f>
        <v/>
      </c>
      <c r="C140" t="str">
        <f t="shared" si="2"/>
        <v/>
      </c>
      <c r="J140" s="1"/>
      <c r="K140" s="14"/>
      <c r="L140" s="14"/>
      <c r="M140" s="6" t="str">
        <f t="shared" si="3"/>
        <v/>
      </c>
      <c r="N140" t="str">
        <f>IF(M140="","",IF(OR(J140="Team kata",J140="Team fights"),IF(TabelInschrijvingen[[#This Row],[IBF member?]]="Yes",Opties!$E$7,Opties!$E$8),IF(M140&gt;=16,IF(TabelInschrijvingen[[#This Row],[IBF member?]]="Yes",Opties!$E$5,Opties!$E$6),IF(L140="Yes",Opties!$E$3,Opties!$E$4))))</f>
        <v/>
      </c>
      <c r="O14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0" s="15" t="str">
        <f>IF(TabelInschrijvingen[[#This Row],[Category (Kata/Fights)]]="Kata Veterans","Kata Veterans",IF(TabelInschrijvingen[[#This Row],[Category (Kata/Fights)]]="Fights Veterans","Fights Veterans",""))</f>
        <v/>
      </c>
      <c r="Q14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0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0" s="15">
        <f>INDEX(AD:AD,MATCH(TabelInschrijvingen[[#This Row],[Team name]],AC:AC,0),1)</f>
        <v>0</v>
      </c>
      <c r="Y140" s="15" t="str">
        <f>IF(TabelInschrijvingen[[#This Row],[Poule]]="","",COUNTIF(O:O,TabelInschrijvingen[[#This Row],[Poule definitief]]))</f>
        <v/>
      </c>
      <c r="Z140" s="15" t="str">
        <f>TabelInschrijvingen[[#This Row],[Poule]]</f>
        <v/>
      </c>
      <c r="AA140" s="15">
        <f>IF(AND(LEFT(TabelInschrijvingen[[#This Row],[Poule definitief]],6)="Fights",LEFT(TabelInschrijvingen[[#This Row],[Poule definitief]],11)&lt;&gt;"Fights Team"),1,0)</f>
        <v>0</v>
      </c>
      <c r="AD140" s="15" cm="1">
        <f t="array" ref="AD140">MAX(IF(TabelInschrijvingen[Team name]=AC140,TabelInschrijvingen[Age]))</f>
        <v>0</v>
      </c>
    </row>
    <row r="141" spans="2:30" x14ac:dyDescent="0.3">
      <c r="B141" t="str">
        <f>IFERROR(IF(TabelInschrijvingen[[#This Row],[Firstname]]="","",B140+1),1)</f>
        <v/>
      </c>
      <c r="C141" t="str">
        <f t="shared" si="2"/>
        <v/>
      </c>
      <c r="J141" s="1"/>
      <c r="K141" s="14"/>
      <c r="L141" s="14"/>
      <c r="M141" s="6" t="str">
        <f t="shared" si="3"/>
        <v/>
      </c>
      <c r="N141" t="str">
        <f>IF(M141="","",IF(OR(J141="Team kata",J141="Team fights"),IF(TabelInschrijvingen[[#This Row],[IBF member?]]="Yes",Opties!$E$7,Opties!$E$8),IF(M141&gt;=16,IF(TabelInschrijvingen[[#This Row],[IBF member?]]="Yes",Opties!$E$5,Opties!$E$6),IF(L141="Yes",Opties!$E$3,Opties!$E$4))))</f>
        <v/>
      </c>
      <c r="O14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1" s="15" t="str">
        <f>IF(TabelInschrijvingen[[#This Row],[Category (Kata/Fights)]]="Kata Veterans","Kata Veterans",IF(TabelInschrijvingen[[#This Row],[Category (Kata/Fights)]]="Fights Veterans","Fights Veterans",""))</f>
        <v/>
      </c>
      <c r="Q14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1" s="17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1" s="15">
        <f>INDEX(AD:AD,MATCH(TabelInschrijvingen[[#This Row],[Team name]],AC:AC,0),1)</f>
        <v>0</v>
      </c>
      <c r="Y141" s="15" t="str">
        <f>IF(TabelInschrijvingen[[#This Row],[Poule]]="","",COUNTIF(O:O,TabelInschrijvingen[[#This Row],[Poule definitief]]))</f>
        <v/>
      </c>
      <c r="Z141" s="15" t="str">
        <f>TabelInschrijvingen[[#This Row],[Poule]]</f>
        <v/>
      </c>
      <c r="AA141" s="15">
        <f>IF(AND(LEFT(TabelInschrijvingen[[#This Row],[Poule definitief]],6)="Fights",LEFT(TabelInschrijvingen[[#This Row],[Poule definitief]],11)&lt;&gt;"Fights Team"),1,0)</f>
        <v>0</v>
      </c>
      <c r="AD141" s="15" cm="1">
        <f t="array" ref="AD141">MAX(IF(TabelInschrijvingen[Team name]=AC141,TabelInschrijvingen[Age]))</f>
        <v>0</v>
      </c>
    </row>
    <row r="142" spans="2:30" x14ac:dyDescent="0.3">
      <c r="B142" t="str">
        <f>IFERROR(IF(TabelInschrijvingen[[#This Row],[Firstname]]="","",B141+1),1)</f>
        <v/>
      </c>
      <c r="C142" t="str">
        <f t="shared" ref="C142:C205" si="4">IF($E$6="","",$E$6)</f>
        <v/>
      </c>
      <c r="J142" s="1"/>
      <c r="L142" s="14"/>
      <c r="M142" s="6" t="str">
        <f t="shared" ref="M142:M205" si="5">IF(H142="","",DATEDIF(H142,$D$3,"y"))</f>
        <v/>
      </c>
      <c r="N142" t="str">
        <f>IF(M142="","",IF(OR(J142="Team kata",J142="Team fights"),IF(TabelInschrijvingen[[#This Row],[IBF member?]]="Yes",Opties!$E$7,Opties!$E$8),IF(M142&gt;=16,IF(TabelInschrijvingen[[#This Row],[IBF member?]]="Yes",Opties!$E$5,Opties!$E$6),IF(L142="Yes",Opties!$E$3,Opties!$E$4))))</f>
        <v/>
      </c>
      <c r="O14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2" s="15" t="str">
        <f>IF(TabelInschrijvingen[[#This Row],[Category (Kata/Fights)]]="Kata Veterans","Kata Veterans",IF(TabelInschrijvingen[[#This Row],[Category (Kata/Fights)]]="Fights Veterans","Fights Veterans",""))</f>
        <v/>
      </c>
      <c r="Q14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2" s="15">
        <f>INDEX(AD:AD,MATCH(TabelInschrijvingen[[#This Row],[Team name]],AC:AC,0),1)</f>
        <v>0</v>
      </c>
      <c r="Y142" s="15" t="str">
        <f>IF(TabelInschrijvingen[[#This Row],[Poule]]="","",COUNTIF(O:O,TabelInschrijvingen[[#This Row],[Poule definitief]]))</f>
        <v/>
      </c>
      <c r="Z142" s="15" t="str">
        <f>TabelInschrijvingen[[#This Row],[Poule]]</f>
        <v/>
      </c>
      <c r="AA142" s="15">
        <f>IF(AND(LEFT(TabelInschrijvingen[[#This Row],[Poule definitief]],6)="Fights",LEFT(TabelInschrijvingen[[#This Row],[Poule definitief]],11)&lt;&gt;"Fights Team"),1,0)</f>
        <v>0</v>
      </c>
      <c r="AD142" s="15" cm="1">
        <f t="array" ref="AD142">MAX(IF(TabelInschrijvingen[Team name]=AC142,TabelInschrijvingen[Age]))</f>
        <v>0</v>
      </c>
    </row>
    <row r="143" spans="2:30" x14ac:dyDescent="0.3">
      <c r="B143" t="str">
        <f>IFERROR(IF(TabelInschrijvingen[[#This Row],[Firstname]]="","",B142+1),1)</f>
        <v/>
      </c>
      <c r="C143" t="str">
        <f t="shared" si="4"/>
        <v/>
      </c>
      <c r="J143" s="1"/>
      <c r="L143" s="14"/>
      <c r="M143" s="6" t="str">
        <f t="shared" si="5"/>
        <v/>
      </c>
      <c r="N143" t="str">
        <f>IF(M143="","",IF(OR(J143="Team kata",J143="Team fights"),IF(TabelInschrijvingen[[#This Row],[IBF member?]]="Yes",Opties!$E$7,Opties!$E$8),IF(M143&gt;=16,IF(TabelInschrijvingen[[#This Row],[IBF member?]]="Yes",Opties!$E$5,Opties!$E$6),IF(L143="Yes",Opties!$E$3,Opties!$E$4))))</f>
        <v/>
      </c>
      <c r="O14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3" s="15" t="str">
        <f>IF(TabelInschrijvingen[[#This Row],[Category (Kata/Fights)]]="Kata Veterans","Kata Veterans",IF(TabelInschrijvingen[[#This Row],[Category (Kata/Fights)]]="Fights Veterans","Fights Veterans",""))</f>
        <v/>
      </c>
      <c r="Q14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3" s="15">
        <f>INDEX(AD:AD,MATCH(TabelInschrijvingen[[#This Row],[Team name]],AC:AC,0),1)</f>
        <v>0</v>
      </c>
      <c r="Y143" s="15" t="str">
        <f>IF(TabelInschrijvingen[[#This Row],[Poule]]="","",COUNTIF(O:O,TabelInschrijvingen[[#This Row],[Poule definitief]]))</f>
        <v/>
      </c>
      <c r="Z143" s="15" t="str">
        <f>TabelInschrijvingen[[#This Row],[Poule]]</f>
        <v/>
      </c>
      <c r="AA143" s="15">
        <f>IF(AND(LEFT(TabelInschrijvingen[[#This Row],[Poule definitief]],6)="Fights",LEFT(TabelInschrijvingen[[#This Row],[Poule definitief]],11)&lt;&gt;"Fights Team"),1,0)</f>
        <v>0</v>
      </c>
      <c r="AD143" s="15" cm="1">
        <f t="array" ref="AD143">MAX(IF(TabelInschrijvingen[Team name]=AC143,TabelInschrijvingen[Age]))</f>
        <v>0</v>
      </c>
    </row>
    <row r="144" spans="2:30" x14ac:dyDescent="0.3">
      <c r="B144" t="str">
        <f>IFERROR(IF(TabelInschrijvingen[[#This Row],[Firstname]]="","",B143+1),1)</f>
        <v/>
      </c>
      <c r="C144" t="str">
        <f t="shared" si="4"/>
        <v/>
      </c>
      <c r="J144" s="1"/>
      <c r="L144" s="14"/>
      <c r="M144" s="6" t="str">
        <f t="shared" si="5"/>
        <v/>
      </c>
      <c r="N144" t="str">
        <f>IF(M144="","",IF(OR(J144="Team kata",J144="Team fights"),IF(TabelInschrijvingen[[#This Row],[IBF member?]]="Yes",Opties!$E$7,Opties!$E$8),IF(M144&gt;=16,IF(TabelInschrijvingen[[#This Row],[IBF member?]]="Yes",Opties!$E$5,Opties!$E$6),IF(L144="Yes",Opties!$E$3,Opties!$E$4))))</f>
        <v/>
      </c>
      <c r="O14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4" s="15" t="str">
        <f>IF(TabelInschrijvingen[[#This Row],[Category (Kata/Fights)]]="Kata Veterans","Kata Veterans",IF(TabelInschrijvingen[[#This Row],[Category (Kata/Fights)]]="Fights Veterans","Fights Veterans",""))</f>
        <v/>
      </c>
      <c r="Q14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4" s="15">
        <f>INDEX(AD:AD,MATCH(TabelInschrijvingen[[#This Row],[Team name]],AC:AC,0),1)</f>
        <v>0</v>
      </c>
      <c r="Y144" s="15" t="str">
        <f>IF(TabelInschrijvingen[[#This Row],[Poule]]="","",COUNTIF(O:O,TabelInschrijvingen[[#This Row],[Poule definitief]]))</f>
        <v/>
      </c>
      <c r="Z144" s="15" t="str">
        <f>TabelInschrijvingen[[#This Row],[Poule]]</f>
        <v/>
      </c>
      <c r="AA144" s="15">
        <f>IF(AND(LEFT(TabelInschrijvingen[[#This Row],[Poule definitief]],6)="Fights",LEFT(TabelInschrijvingen[[#This Row],[Poule definitief]],11)&lt;&gt;"Fights Team"),1,0)</f>
        <v>0</v>
      </c>
      <c r="AD144" s="15" cm="1">
        <f t="array" ref="AD144">MAX(IF(TabelInschrijvingen[Team name]=AC144,TabelInschrijvingen[Age]))</f>
        <v>0</v>
      </c>
    </row>
    <row r="145" spans="2:30" x14ac:dyDescent="0.3">
      <c r="B145" t="str">
        <f>IFERROR(IF(TabelInschrijvingen[[#This Row],[Firstname]]="","",B144+1),1)</f>
        <v/>
      </c>
      <c r="C145" t="str">
        <f t="shared" si="4"/>
        <v/>
      </c>
      <c r="J145" s="1"/>
      <c r="L145" s="14"/>
      <c r="M145" s="6" t="str">
        <f t="shared" si="5"/>
        <v/>
      </c>
      <c r="N145" t="str">
        <f>IF(M145="","",IF(OR(J145="Team kata",J145="Team fights"),IF(TabelInschrijvingen[[#This Row],[IBF member?]]="Yes",Opties!$E$7,Opties!$E$8),IF(M145&gt;=16,IF(TabelInschrijvingen[[#This Row],[IBF member?]]="Yes",Opties!$E$5,Opties!$E$6),IF(L145="Yes",Opties!$E$3,Opties!$E$4))))</f>
        <v/>
      </c>
      <c r="O14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5" s="15" t="str">
        <f>IF(TabelInschrijvingen[[#This Row],[Category (Kata/Fights)]]="Kata Veterans","Kata Veterans",IF(TabelInschrijvingen[[#This Row],[Category (Kata/Fights)]]="Fights Veterans","Fights Veterans",""))</f>
        <v/>
      </c>
      <c r="Q14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5" s="15">
        <f>INDEX(AD:AD,MATCH(TabelInschrijvingen[[#This Row],[Team name]],AC:AC,0),1)</f>
        <v>0</v>
      </c>
      <c r="Y145" s="15" t="str">
        <f>IF(TabelInschrijvingen[[#This Row],[Poule]]="","",COUNTIF(O:O,TabelInschrijvingen[[#This Row],[Poule definitief]]))</f>
        <v/>
      </c>
      <c r="Z145" s="15" t="str">
        <f>TabelInschrijvingen[[#This Row],[Poule]]</f>
        <v/>
      </c>
      <c r="AA145" s="15">
        <f>IF(AND(LEFT(TabelInschrijvingen[[#This Row],[Poule definitief]],6)="Fights",LEFT(TabelInschrijvingen[[#This Row],[Poule definitief]],11)&lt;&gt;"Fights Team"),1,0)</f>
        <v>0</v>
      </c>
      <c r="AD145" s="15" cm="1">
        <f t="array" ref="AD145">MAX(IF(TabelInschrijvingen[Team name]=AC145,TabelInschrijvingen[Age]))</f>
        <v>0</v>
      </c>
    </row>
    <row r="146" spans="2:30" x14ac:dyDescent="0.3">
      <c r="B146" t="str">
        <f>IFERROR(IF(TabelInschrijvingen[[#This Row],[Firstname]]="","",B145+1),1)</f>
        <v/>
      </c>
      <c r="C146" t="str">
        <f t="shared" si="4"/>
        <v/>
      </c>
      <c r="J146" s="1"/>
      <c r="L146" s="14"/>
      <c r="M146" s="6" t="str">
        <f t="shared" si="5"/>
        <v/>
      </c>
      <c r="N146" t="str">
        <f>IF(M146="","",IF(OR(J146="Team kata",J146="Team fights"),IF(TabelInschrijvingen[[#This Row],[IBF member?]]="Yes",Opties!$E$7,Opties!$E$8),IF(M146&gt;=16,IF(TabelInschrijvingen[[#This Row],[IBF member?]]="Yes",Opties!$E$5,Opties!$E$6),IF(L146="Yes",Opties!$E$3,Opties!$E$4))))</f>
        <v/>
      </c>
      <c r="O14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6" s="15" t="str">
        <f>IF(TabelInschrijvingen[[#This Row],[Category (Kata/Fights)]]="Kata Veterans","Kata Veterans",IF(TabelInschrijvingen[[#This Row],[Category (Kata/Fights)]]="Fights Veterans","Fights Veterans",""))</f>
        <v/>
      </c>
      <c r="Q14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6" s="15">
        <f>INDEX(AD:AD,MATCH(TabelInschrijvingen[[#This Row],[Team name]],AC:AC,0),1)</f>
        <v>0</v>
      </c>
      <c r="Y146" s="15" t="str">
        <f>IF(TabelInschrijvingen[[#This Row],[Poule]]="","",COUNTIF(O:O,TabelInschrijvingen[[#This Row],[Poule definitief]]))</f>
        <v/>
      </c>
      <c r="Z146" s="15" t="str">
        <f>TabelInschrijvingen[[#This Row],[Poule]]</f>
        <v/>
      </c>
      <c r="AA146" s="15">
        <f>IF(AND(LEFT(TabelInschrijvingen[[#This Row],[Poule definitief]],6)="Fights",LEFT(TabelInschrijvingen[[#This Row],[Poule definitief]],11)&lt;&gt;"Fights Team"),1,0)</f>
        <v>0</v>
      </c>
      <c r="AD146" s="15" cm="1">
        <f t="array" ref="AD146">MAX(IF(TabelInschrijvingen[Team name]=AC146,TabelInschrijvingen[Age]))</f>
        <v>0</v>
      </c>
    </row>
    <row r="147" spans="2:30" x14ac:dyDescent="0.3">
      <c r="B147" t="str">
        <f>IFERROR(IF(TabelInschrijvingen[[#This Row],[Firstname]]="","",B146+1),1)</f>
        <v/>
      </c>
      <c r="C147" t="str">
        <f t="shared" si="4"/>
        <v/>
      </c>
      <c r="J147" s="1"/>
      <c r="L147" s="14"/>
      <c r="M147" s="6" t="str">
        <f t="shared" si="5"/>
        <v/>
      </c>
      <c r="N147" t="str">
        <f>IF(M147="","",IF(OR(J147="Team kata",J147="Team fights"),IF(TabelInschrijvingen[[#This Row],[IBF member?]]="Yes",Opties!$E$7,Opties!$E$8),IF(M147&gt;=16,IF(TabelInschrijvingen[[#This Row],[IBF member?]]="Yes",Opties!$E$5,Opties!$E$6),IF(L147="Yes",Opties!$E$3,Opties!$E$4))))</f>
        <v/>
      </c>
      <c r="O14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7" s="15" t="str">
        <f>IF(TabelInschrijvingen[[#This Row],[Category (Kata/Fights)]]="Kata Veterans","Kata Veterans",IF(TabelInschrijvingen[[#This Row],[Category (Kata/Fights)]]="Fights Veterans","Fights Veterans",""))</f>
        <v/>
      </c>
      <c r="Q14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7" s="15">
        <f>INDEX(AD:AD,MATCH(TabelInschrijvingen[[#This Row],[Team name]],AC:AC,0),1)</f>
        <v>0</v>
      </c>
      <c r="Y147" s="15" t="str">
        <f>IF(TabelInschrijvingen[[#This Row],[Poule]]="","",COUNTIF(O:O,TabelInschrijvingen[[#This Row],[Poule definitief]]))</f>
        <v/>
      </c>
      <c r="Z147" s="15" t="str">
        <f>TabelInschrijvingen[[#This Row],[Poule]]</f>
        <v/>
      </c>
      <c r="AA147" s="15">
        <f>IF(AND(LEFT(TabelInschrijvingen[[#This Row],[Poule definitief]],6)="Fights",LEFT(TabelInschrijvingen[[#This Row],[Poule definitief]],11)&lt;&gt;"Fights Team"),1,0)</f>
        <v>0</v>
      </c>
      <c r="AD147" s="15" cm="1">
        <f t="array" ref="AD147">MAX(IF(TabelInschrijvingen[Team name]=AC147,TabelInschrijvingen[Age]))</f>
        <v>0</v>
      </c>
    </row>
    <row r="148" spans="2:30" x14ac:dyDescent="0.3">
      <c r="B148" t="str">
        <f>IFERROR(IF(TabelInschrijvingen[[#This Row],[Firstname]]="","",B147+1),1)</f>
        <v/>
      </c>
      <c r="C148" t="str">
        <f t="shared" si="4"/>
        <v/>
      </c>
      <c r="J148" s="1"/>
      <c r="L148" s="14"/>
      <c r="M148" s="6" t="str">
        <f t="shared" si="5"/>
        <v/>
      </c>
      <c r="N148" t="str">
        <f>IF(M148="","",IF(OR(J148="Team kata",J148="Team fights"),IF(TabelInschrijvingen[[#This Row],[IBF member?]]="Yes",Opties!$E$7,Opties!$E$8),IF(M148&gt;=16,IF(TabelInschrijvingen[[#This Row],[IBF member?]]="Yes",Opties!$E$5,Opties!$E$6),IF(L148="Yes",Opties!$E$3,Opties!$E$4))))</f>
        <v/>
      </c>
      <c r="O14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8" s="15" t="str">
        <f>IF(TabelInschrijvingen[[#This Row],[Category (Kata/Fights)]]="Kata Veterans","Kata Veterans",IF(TabelInschrijvingen[[#This Row],[Category (Kata/Fights)]]="Fights Veterans","Fights Veterans",""))</f>
        <v/>
      </c>
      <c r="Q14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8" s="15">
        <f>INDEX(AD:AD,MATCH(TabelInschrijvingen[[#This Row],[Team name]],AC:AC,0),1)</f>
        <v>0</v>
      </c>
      <c r="Y148" s="15" t="str">
        <f>IF(TabelInschrijvingen[[#This Row],[Poule]]="","",COUNTIF(O:O,TabelInschrijvingen[[#This Row],[Poule definitief]]))</f>
        <v/>
      </c>
      <c r="Z148" s="15" t="str">
        <f>TabelInschrijvingen[[#This Row],[Poule]]</f>
        <v/>
      </c>
      <c r="AA148" s="15">
        <f>IF(AND(LEFT(TabelInschrijvingen[[#This Row],[Poule definitief]],6)="Fights",LEFT(TabelInschrijvingen[[#This Row],[Poule definitief]],11)&lt;&gt;"Fights Team"),1,0)</f>
        <v>0</v>
      </c>
      <c r="AD148" s="15" cm="1">
        <f t="array" ref="AD148">MAX(IF(TabelInschrijvingen[Team name]=AC148,TabelInschrijvingen[Age]))</f>
        <v>0</v>
      </c>
    </row>
    <row r="149" spans="2:30" x14ac:dyDescent="0.3">
      <c r="B149" t="str">
        <f>IFERROR(IF(TabelInschrijvingen[[#This Row],[Firstname]]="","",B148+1),1)</f>
        <v/>
      </c>
      <c r="C149" t="str">
        <f t="shared" si="4"/>
        <v/>
      </c>
      <c r="J149" s="1"/>
      <c r="L149" s="14"/>
      <c r="M149" s="6" t="str">
        <f t="shared" si="5"/>
        <v/>
      </c>
      <c r="N149" t="str">
        <f>IF(M149="","",IF(OR(J149="Team kata",J149="Team fights"),IF(TabelInschrijvingen[[#This Row],[IBF member?]]="Yes",Opties!$E$7,Opties!$E$8),IF(M149&gt;=16,IF(TabelInschrijvingen[[#This Row],[IBF member?]]="Yes",Opties!$E$5,Opties!$E$6),IF(L149="Yes",Opties!$E$3,Opties!$E$4))))</f>
        <v/>
      </c>
      <c r="O14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49" s="15" t="str">
        <f>IF(TabelInschrijvingen[[#This Row],[Category (Kata/Fights)]]="Kata Veterans","Kata Veterans",IF(TabelInschrijvingen[[#This Row],[Category (Kata/Fights)]]="Fights Veterans","Fights Veterans",""))</f>
        <v/>
      </c>
      <c r="Q14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4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4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4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4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4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4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49" s="15">
        <f>INDEX(AD:AD,MATCH(TabelInschrijvingen[[#This Row],[Team name]],AC:AC,0),1)</f>
        <v>0</v>
      </c>
      <c r="Y149" s="15" t="str">
        <f>IF(TabelInschrijvingen[[#This Row],[Poule]]="","",COUNTIF(O:O,TabelInschrijvingen[[#This Row],[Poule definitief]]))</f>
        <v/>
      </c>
      <c r="Z149" s="15" t="str">
        <f>TabelInschrijvingen[[#This Row],[Poule]]</f>
        <v/>
      </c>
      <c r="AA149" s="15">
        <f>IF(AND(LEFT(TabelInschrijvingen[[#This Row],[Poule definitief]],6)="Fights",LEFT(TabelInschrijvingen[[#This Row],[Poule definitief]],11)&lt;&gt;"Fights Team"),1,0)</f>
        <v>0</v>
      </c>
      <c r="AD149" s="15" cm="1">
        <f t="array" ref="AD149">MAX(IF(TabelInschrijvingen[Team name]=AC149,TabelInschrijvingen[Age]))</f>
        <v>0</v>
      </c>
    </row>
    <row r="150" spans="2:30" x14ac:dyDescent="0.3">
      <c r="B150" t="str">
        <f>IFERROR(IF(TabelInschrijvingen[[#This Row],[Firstname]]="","",B149+1),1)</f>
        <v/>
      </c>
      <c r="C150" t="str">
        <f t="shared" si="4"/>
        <v/>
      </c>
      <c r="J150" s="1"/>
      <c r="L150" s="14"/>
      <c r="M150" s="6" t="str">
        <f t="shared" si="5"/>
        <v/>
      </c>
      <c r="N150" t="str">
        <f>IF(M150="","",IF(OR(J150="Team kata",J150="Team fights"),IF(TabelInschrijvingen[[#This Row],[IBF member?]]="Yes",Opties!$E$7,Opties!$E$8),IF(M150&gt;=16,IF(TabelInschrijvingen[[#This Row],[IBF member?]]="Yes",Opties!$E$5,Opties!$E$6),IF(L150="Yes",Opties!$E$3,Opties!$E$4))))</f>
        <v/>
      </c>
      <c r="O15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0" s="15" t="str">
        <f>IF(TabelInschrijvingen[[#This Row],[Category (Kata/Fights)]]="Kata Veterans","Kata Veterans",IF(TabelInschrijvingen[[#This Row],[Category (Kata/Fights)]]="Fights Veterans","Fights Veterans",""))</f>
        <v/>
      </c>
      <c r="Q15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0" s="15">
        <f>INDEX(AD:AD,MATCH(TabelInschrijvingen[[#This Row],[Team name]],AC:AC,0),1)</f>
        <v>0</v>
      </c>
      <c r="Y150" s="15" t="str">
        <f>IF(TabelInschrijvingen[[#This Row],[Poule]]="","",COUNTIF(O:O,TabelInschrijvingen[[#This Row],[Poule definitief]]))</f>
        <v/>
      </c>
      <c r="Z150" s="15" t="str">
        <f>TabelInschrijvingen[[#This Row],[Poule]]</f>
        <v/>
      </c>
      <c r="AA150" s="15">
        <f>IF(AND(LEFT(TabelInschrijvingen[[#This Row],[Poule definitief]],6)="Fights",LEFT(TabelInschrijvingen[[#This Row],[Poule definitief]],11)&lt;&gt;"Fights Team"),1,0)</f>
        <v>0</v>
      </c>
      <c r="AD150" s="15" cm="1">
        <f t="array" ref="AD150">MAX(IF(TabelInschrijvingen[Team name]=AC150,TabelInschrijvingen[Age]))</f>
        <v>0</v>
      </c>
    </row>
    <row r="151" spans="2:30" x14ac:dyDescent="0.3">
      <c r="B151" t="str">
        <f>IFERROR(IF(TabelInschrijvingen[[#This Row],[Firstname]]="","",B150+1),1)</f>
        <v/>
      </c>
      <c r="C151" t="str">
        <f t="shared" si="4"/>
        <v/>
      </c>
      <c r="J151" s="1"/>
      <c r="L151" s="14"/>
      <c r="M151" s="6" t="str">
        <f t="shared" si="5"/>
        <v/>
      </c>
      <c r="N151" t="str">
        <f>IF(M151="","",IF(OR(J151="Team kata",J151="Team fights"),IF(TabelInschrijvingen[[#This Row],[IBF member?]]="Yes",Opties!$E$7,Opties!$E$8),IF(M151&gt;=16,IF(TabelInschrijvingen[[#This Row],[IBF member?]]="Yes",Opties!$E$5,Opties!$E$6),IF(L151="Yes",Opties!$E$3,Opties!$E$4))))</f>
        <v/>
      </c>
      <c r="O15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1" s="15" t="str">
        <f>IF(TabelInschrijvingen[[#This Row],[Category (Kata/Fights)]]="Kata Veterans","Kata Veterans",IF(TabelInschrijvingen[[#This Row],[Category (Kata/Fights)]]="Fights Veterans","Fights Veterans",""))</f>
        <v/>
      </c>
      <c r="Q15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1" s="15">
        <f>INDEX(AD:AD,MATCH(TabelInschrijvingen[[#This Row],[Team name]],AC:AC,0),1)</f>
        <v>0</v>
      </c>
      <c r="Y151" s="15" t="str">
        <f>IF(TabelInschrijvingen[[#This Row],[Poule]]="","",COUNTIF(O:O,TabelInschrijvingen[[#This Row],[Poule definitief]]))</f>
        <v/>
      </c>
      <c r="Z151" s="15" t="str">
        <f>TabelInschrijvingen[[#This Row],[Poule]]</f>
        <v/>
      </c>
      <c r="AA151" s="15">
        <f>IF(AND(LEFT(TabelInschrijvingen[[#This Row],[Poule definitief]],6)="Fights",LEFT(TabelInschrijvingen[[#This Row],[Poule definitief]],11)&lt;&gt;"Fights Team"),1,0)</f>
        <v>0</v>
      </c>
      <c r="AD151" s="15" cm="1">
        <f t="array" ref="AD151">MAX(IF(TabelInschrijvingen[Team name]=AC151,TabelInschrijvingen[Age]))</f>
        <v>0</v>
      </c>
    </row>
    <row r="152" spans="2:30" x14ac:dyDescent="0.3">
      <c r="B152" t="str">
        <f>IFERROR(IF(TabelInschrijvingen[[#This Row],[Firstname]]="","",B151+1),1)</f>
        <v/>
      </c>
      <c r="C152" t="str">
        <f t="shared" si="4"/>
        <v/>
      </c>
      <c r="J152" s="1"/>
      <c r="L152" s="14"/>
      <c r="M152" s="6" t="str">
        <f t="shared" si="5"/>
        <v/>
      </c>
      <c r="N152" t="str">
        <f>IF(M152="","",IF(OR(J152="Team kata",J152="Team fights"),IF(TabelInschrijvingen[[#This Row],[IBF member?]]="Yes",Opties!$E$7,Opties!$E$8),IF(M152&gt;=16,IF(TabelInschrijvingen[[#This Row],[IBF member?]]="Yes",Opties!$E$5,Opties!$E$6),IF(L152="Yes",Opties!$E$3,Opties!$E$4))))</f>
        <v/>
      </c>
      <c r="O15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2" s="15" t="str">
        <f>IF(TabelInschrijvingen[[#This Row],[Category (Kata/Fights)]]="Kata Veterans","Kata Veterans",IF(TabelInschrijvingen[[#This Row],[Category (Kata/Fights)]]="Fights Veterans","Fights Veterans",""))</f>
        <v/>
      </c>
      <c r="Q15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2" s="15">
        <f>INDEX(AD:AD,MATCH(TabelInschrijvingen[[#This Row],[Team name]],AC:AC,0),1)</f>
        <v>0</v>
      </c>
      <c r="Y152" s="15" t="str">
        <f>IF(TabelInschrijvingen[[#This Row],[Poule]]="","",COUNTIF(O:O,TabelInschrijvingen[[#This Row],[Poule definitief]]))</f>
        <v/>
      </c>
      <c r="Z152" s="15" t="str">
        <f>TabelInschrijvingen[[#This Row],[Poule]]</f>
        <v/>
      </c>
      <c r="AA152" s="15">
        <f>IF(AND(LEFT(TabelInschrijvingen[[#This Row],[Poule definitief]],6)="Fights",LEFT(TabelInschrijvingen[[#This Row],[Poule definitief]],11)&lt;&gt;"Fights Team"),1,0)</f>
        <v>0</v>
      </c>
      <c r="AD152" s="15" cm="1">
        <f t="array" ref="AD152">MAX(IF(TabelInschrijvingen[Team name]=AC152,TabelInschrijvingen[Age]))</f>
        <v>0</v>
      </c>
    </row>
    <row r="153" spans="2:30" x14ac:dyDescent="0.3">
      <c r="B153" t="str">
        <f>IFERROR(IF(TabelInschrijvingen[[#This Row],[Firstname]]="","",B152+1),1)</f>
        <v/>
      </c>
      <c r="C153" t="str">
        <f t="shared" si="4"/>
        <v/>
      </c>
      <c r="J153" s="1"/>
      <c r="L153" s="14"/>
      <c r="M153" s="6" t="str">
        <f t="shared" si="5"/>
        <v/>
      </c>
      <c r="N153" t="str">
        <f>IF(M153="","",IF(OR(J153="Team kata",J153="Team fights"),IF(TabelInschrijvingen[[#This Row],[IBF member?]]="Yes",Opties!$E$7,Opties!$E$8),IF(M153&gt;=16,IF(TabelInschrijvingen[[#This Row],[IBF member?]]="Yes",Opties!$E$5,Opties!$E$6),IF(L153="Yes",Opties!$E$3,Opties!$E$4))))</f>
        <v/>
      </c>
      <c r="O15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3" s="15" t="str">
        <f>IF(TabelInschrijvingen[[#This Row],[Category (Kata/Fights)]]="Kata Veterans","Kata Veterans",IF(TabelInschrijvingen[[#This Row],[Category (Kata/Fights)]]="Fights Veterans","Fights Veterans",""))</f>
        <v/>
      </c>
      <c r="Q15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3" s="15">
        <f>INDEX(AD:AD,MATCH(TabelInschrijvingen[[#This Row],[Team name]],AC:AC,0),1)</f>
        <v>0</v>
      </c>
      <c r="Y153" s="15" t="str">
        <f>IF(TabelInschrijvingen[[#This Row],[Poule]]="","",COUNTIF(O:O,TabelInschrijvingen[[#This Row],[Poule definitief]]))</f>
        <v/>
      </c>
      <c r="Z153" s="15" t="str">
        <f>TabelInschrijvingen[[#This Row],[Poule]]</f>
        <v/>
      </c>
      <c r="AA153" s="15">
        <f>IF(AND(LEFT(TabelInschrijvingen[[#This Row],[Poule definitief]],6)="Fights",LEFT(TabelInschrijvingen[[#This Row],[Poule definitief]],11)&lt;&gt;"Fights Team"),1,0)</f>
        <v>0</v>
      </c>
      <c r="AD153" s="15" cm="1">
        <f t="array" ref="AD153">MAX(IF(TabelInschrijvingen[Team name]=AC153,TabelInschrijvingen[Age]))</f>
        <v>0</v>
      </c>
    </row>
    <row r="154" spans="2:30" x14ac:dyDescent="0.3">
      <c r="B154" t="str">
        <f>IFERROR(IF(TabelInschrijvingen[[#This Row],[Firstname]]="","",B153+1),1)</f>
        <v/>
      </c>
      <c r="C154" t="str">
        <f t="shared" si="4"/>
        <v/>
      </c>
      <c r="J154" s="1"/>
      <c r="L154" s="14"/>
      <c r="M154" s="6" t="str">
        <f t="shared" si="5"/>
        <v/>
      </c>
      <c r="N154" t="str">
        <f>IF(M154="","",IF(OR(J154="Team kata",J154="Team fights"),IF(TabelInschrijvingen[[#This Row],[IBF member?]]="Yes",Opties!$E$7,Opties!$E$8),IF(M154&gt;=16,IF(TabelInschrijvingen[[#This Row],[IBF member?]]="Yes",Opties!$E$5,Opties!$E$6),IF(L154="Yes",Opties!$E$3,Opties!$E$4))))</f>
        <v/>
      </c>
      <c r="O15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4" s="15" t="str">
        <f>IF(TabelInschrijvingen[[#This Row],[Category (Kata/Fights)]]="Kata Veterans","Kata Veterans",IF(TabelInschrijvingen[[#This Row],[Category (Kata/Fights)]]="Fights Veterans","Fights Veterans",""))</f>
        <v/>
      </c>
      <c r="Q15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4" s="15">
        <f>INDEX(AD:AD,MATCH(TabelInschrijvingen[[#This Row],[Team name]],AC:AC,0),1)</f>
        <v>0</v>
      </c>
      <c r="Y154" s="15" t="str">
        <f>IF(TabelInschrijvingen[[#This Row],[Poule]]="","",COUNTIF(O:O,TabelInschrijvingen[[#This Row],[Poule definitief]]))</f>
        <v/>
      </c>
      <c r="Z154" s="15" t="str">
        <f>TabelInschrijvingen[[#This Row],[Poule]]</f>
        <v/>
      </c>
      <c r="AA154" s="15">
        <f>IF(AND(LEFT(TabelInschrijvingen[[#This Row],[Poule definitief]],6)="Fights",LEFT(TabelInschrijvingen[[#This Row],[Poule definitief]],11)&lt;&gt;"Fights Team"),1,0)</f>
        <v>0</v>
      </c>
      <c r="AD154" s="15" cm="1">
        <f t="array" ref="AD154">MAX(IF(TabelInschrijvingen[Team name]=AC154,TabelInschrijvingen[Age]))</f>
        <v>0</v>
      </c>
    </row>
    <row r="155" spans="2:30" x14ac:dyDescent="0.3">
      <c r="B155" t="str">
        <f>IFERROR(IF(TabelInschrijvingen[[#This Row],[Firstname]]="","",B154+1),1)</f>
        <v/>
      </c>
      <c r="C155" t="str">
        <f t="shared" si="4"/>
        <v/>
      </c>
      <c r="J155" s="1"/>
      <c r="L155" s="14"/>
      <c r="M155" s="6" t="str">
        <f t="shared" si="5"/>
        <v/>
      </c>
      <c r="N155" t="str">
        <f>IF(M155="","",IF(OR(J155="Team kata",J155="Team fights"),IF(TabelInschrijvingen[[#This Row],[IBF member?]]="Yes",Opties!$E$7,Opties!$E$8),IF(M155&gt;=16,IF(TabelInschrijvingen[[#This Row],[IBF member?]]="Yes",Opties!$E$5,Opties!$E$6),IF(L155="Yes",Opties!$E$3,Opties!$E$4))))</f>
        <v/>
      </c>
      <c r="O15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5" s="15" t="str">
        <f>IF(TabelInschrijvingen[[#This Row],[Category (Kata/Fights)]]="Kata Veterans","Kata Veterans",IF(TabelInschrijvingen[[#This Row],[Category (Kata/Fights)]]="Fights Veterans","Fights Veterans",""))</f>
        <v/>
      </c>
      <c r="Q15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5" s="15">
        <f>INDEX(AD:AD,MATCH(TabelInschrijvingen[[#This Row],[Team name]],AC:AC,0),1)</f>
        <v>0</v>
      </c>
      <c r="Y155" s="15" t="str">
        <f>IF(TabelInschrijvingen[[#This Row],[Poule]]="","",COUNTIF(O:O,TabelInschrijvingen[[#This Row],[Poule definitief]]))</f>
        <v/>
      </c>
      <c r="Z155" s="15" t="str">
        <f>TabelInschrijvingen[[#This Row],[Poule]]</f>
        <v/>
      </c>
      <c r="AA155" s="15">
        <f>IF(AND(LEFT(TabelInschrijvingen[[#This Row],[Poule definitief]],6)="Fights",LEFT(TabelInschrijvingen[[#This Row],[Poule definitief]],11)&lt;&gt;"Fights Team"),1,0)</f>
        <v>0</v>
      </c>
      <c r="AD155" s="15" cm="1">
        <f t="array" ref="AD155">MAX(IF(TabelInschrijvingen[Team name]=AC155,TabelInschrijvingen[Age]))</f>
        <v>0</v>
      </c>
    </row>
    <row r="156" spans="2:30" x14ac:dyDescent="0.3">
      <c r="B156" t="str">
        <f>IFERROR(IF(TabelInschrijvingen[[#This Row],[Firstname]]="","",B155+1),1)</f>
        <v/>
      </c>
      <c r="C156" t="str">
        <f t="shared" si="4"/>
        <v/>
      </c>
      <c r="J156" s="1"/>
      <c r="L156" s="14"/>
      <c r="M156" s="6" t="str">
        <f t="shared" si="5"/>
        <v/>
      </c>
      <c r="N156" t="str">
        <f>IF(M156="","",IF(OR(J156="Team kata",J156="Team fights"),IF(TabelInschrijvingen[[#This Row],[IBF member?]]="Yes",Opties!$E$7,Opties!$E$8),IF(M156&gt;=16,IF(TabelInschrijvingen[[#This Row],[IBF member?]]="Yes",Opties!$E$5,Opties!$E$6),IF(L156="Yes",Opties!$E$3,Opties!$E$4))))</f>
        <v/>
      </c>
      <c r="O15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6" s="15" t="str">
        <f>IF(TabelInschrijvingen[[#This Row],[Category (Kata/Fights)]]="Kata Veterans","Kata Veterans",IF(TabelInschrijvingen[[#This Row],[Category (Kata/Fights)]]="Fights Veterans","Fights Veterans",""))</f>
        <v/>
      </c>
      <c r="Q15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6" s="15">
        <f>INDEX(AD:AD,MATCH(TabelInschrijvingen[[#This Row],[Team name]],AC:AC,0),1)</f>
        <v>0</v>
      </c>
      <c r="Y156" s="15" t="str">
        <f>IF(TabelInschrijvingen[[#This Row],[Poule]]="","",COUNTIF(O:O,TabelInschrijvingen[[#This Row],[Poule definitief]]))</f>
        <v/>
      </c>
      <c r="Z156" s="15" t="str">
        <f>TabelInschrijvingen[[#This Row],[Poule]]</f>
        <v/>
      </c>
      <c r="AA156" s="15">
        <f>IF(AND(LEFT(TabelInschrijvingen[[#This Row],[Poule definitief]],6)="Fights",LEFT(TabelInschrijvingen[[#This Row],[Poule definitief]],11)&lt;&gt;"Fights Team"),1,0)</f>
        <v>0</v>
      </c>
      <c r="AD156" s="15" cm="1">
        <f t="array" ref="AD156">MAX(IF(TabelInschrijvingen[Team name]=AC156,TabelInschrijvingen[Age]))</f>
        <v>0</v>
      </c>
    </row>
    <row r="157" spans="2:30" x14ac:dyDescent="0.3">
      <c r="B157" t="str">
        <f>IFERROR(IF(TabelInschrijvingen[[#This Row],[Firstname]]="","",B156+1),1)</f>
        <v/>
      </c>
      <c r="C157" t="str">
        <f t="shared" si="4"/>
        <v/>
      </c>
      <c r="J157" s="1"/>
      <c r="L157" s="14"/>
      <c r="M157" s="6" t="str">
        <f t="shared" si="5"/>
        <v/>
      </c>
      <c r="N157" t="str">
        <f>IF(M157="","",IF(OR(J157="Team kata",J157="Team fights"),IF(TabelInschrijvingen[[#This Row],[IBF member?]]="Yes",Opties!$E$7,Opties!$E$8),IF(M157&gt;=16,IF(TabelInschrijvingen[[#This Row],[IBF member?]]="Yes",Opties!$E$5,Opties!$E$6),IF(L157="Yes",Opties!$E$3,Opties!$E$4))))</f>
        <v/>
      </c>
      <c r="O15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7" s="15" t="str">
        <f>IF(TabelInschrijvingen[[#This Row],[Category (Kata/Fights)]]="Kata Veterans","Kata Veterans",IF(TabelInschrijvingen[[#This Row],[Category (Kata/Fights)]]="Fights Veterans","Fights Veterans",""))</f>
        <v/>
      </c>
      <c r="Q15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7" s="15">
        <f>INDEX(AD:AD,MATCH(TabelInschrijvingen[[#This Row],[Team name]],AC:AC,0),1)</f>
        <v>0</v>
      </c>
      <c r="Y157" s="15" t="str">
        <f>IF(TabelInschrijvingen[[#This Row],[Poule]]="","",COUNTIF(O:O,TabelInschrijvingen[[#This Row],[Poule definitief]]))</f>
        <v/>
      </c>
      <c r="Z157" s="15" t="str">
        <f>TabelInschrijvingen[[#This Row],[Poule]]</f>
        <v/>
      </c>
      <c r="AA157" s="15">
        <f>IF(AND(LEFT(TabelInschrijvingen[[#This Row],[Poule definitief]],6)="Fights",LEFT(TabelInschrijvingen[[#This Row],[Poule definitief]],11)&lt;&gt;"Fights Team"),1,0)</f>
        <v>0</v>
      </c>
      <c r="AD157" s="15" cm="1">
        <f t="array" ref="AD157">MAX(IF(TabelInschrijvingen[Team name]=AC157,TabelInschrijvingen[Age]))</f>
        <v>0</v>
      </c>
    </row>
    <row r="158" spans="2:30" x14ac:dyDescent="0.3">
      <c r="B158" t="str">
        <f>IFERROR(IF(TabelInschrijvingen[[#This Row],[Firstname]]="","",B157+1),1)</f>
        <v/>
      </c>
      <c r="C158" t="str">
        <f t="shared" si="4"/>
        <v/>
      </c>
      <c r="J158" s="1"/>
      <c r="L158" s="14"/>
      <c r="M158" s="6" t="str">
        <f t="shared" si="5"/>
        <v/>
      </c>
      <c r="N158" t="str">
        <f>IF(M158="","",IF(OR(J158="Team kata",J158="Team fights"),IF(TabelInschrijvingen[[#This Row],[IBF member?]]="Yes",Opties!$E$7,Opties!$E$8),IF(M158&gt;=16,IF(TabelInschrijvingen[[#This Row],[IBF member?]]="Yes",Opties!$E$5,Opties!$E$6),IF(L158="Yes",Opties!$E$3,Opties!$E$4))))</f>
        <v/>
      </c>
      <c r="O15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8" s="15" t="str">
        <f>IF(TabelInschrijvingen[[#This Row],[Category (Kata/Fights)]]="Kata Veterans","Kata Veterans",IF(TabelInschrijvingen[[#This Row],[Category (Kata/Fights)]]="Fights Veterans","Fights Veterans",""))</f>
        <v/>
      </c>
      <c r="Q15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8" s="15">
        <f>INDEX(AD:AD,MATCH(TabelInschrijvingen[[#This Row],[Team name]],AC:AC,0),1)</f>
        <v>0</v>
      </c>
      <c r="Y158" s="15" t="str">
        <f>IF(TabelInschrijvingen[[#This Row],[Poule]]="","",COUNTIF(O:O,TabelInschrijvingen[[#This Row],[Poule definitief]]))</f>
        <v/>
      </c>
      <c r="Z158" s="15" t="str">
        <f>TabelInschrijvingen[[#This Row],[Poule]]</f>
        <v/>
      </c>
      <c r="AA158" s="15">
        <f>IF(AND(LEFT(TabelInschrijvingen[[#This Row],[Poule definitief]],6)="Fights",LEFT(TabelInschrijvingen[[#This Row],[Poule definitief]],11)&lt;&gt;"Fights Team"),1,0)</f>
        <v>0</v>
      </c>
      <c r="AD158" s="15" cm="1">
        <f t="array" ref="AD158">MAX(IF(TabelInschrijvingen[Team name]=AC158,TabelInschrijvingen[Age]))</f>
        <v>0</v>
      </c>
    </row>
    <row r="159" spans="2:30" x14ac:dyDescent="0.3">
      <c r="B159" t="str">
        <f>IFERROR(IF(TabelInschrijvingen[[#This Row],[Firstname]]="","",B158+1),1)</f>
        <v/>
      </c>
      <c r="C159" t="str">
        <f t="shared" si="4"/>
        <v/>
      </c>
      <c r="J159" s="1"/>
      <c r="L159" s="14"/>
      <c r="M159" s="6" t="str">
        <f t="shared" si="5"/>
        <v/>
      </c>
      <c r="N159" t="str">
        <f>IF(M159="","",IF(OR(J159="Team kata",J159="Team fights"),IF(TabelInschrijvingen[[#This Row],[IBF member?]]="Yes",Opties!$E$7,Opties!$E$8),IF(M159&gt;=16,IF(TabelInschrijvingen[[#This Row],[IBF member?]]="Yes",Opties!$E$5,Opties!$E$6),IF(L159="Yes",Opties!$E$3,Opties!$E$4))))</f>
        <v/>
      </c>
      <c r="O15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59" s="15" t="str">
        <f>IF(TabelInschrijvingen[[#This Row],[Category (Kata/Fights)]]="Kata Veterans","Kata Veterans",IF(TabelInschrijvingen[[#This Row],[Category (Kata/Fights)]]="Fights Veterans","Fights Veterans",""))</f>
        <v/>
      </c>
      <c r="Q15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5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5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5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5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5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5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59" s="15">
        <f>INDEX(AD:AD,MATCH(TabelInschrijvingen[[#This Row],[Team name]],AC:AC,0),1)</f>
        <v>0</v>
      </c>
      <c r="Y159" s="15" t="str">
        <f>IF(TabelInschrijvingen[[#This Row],[Poule]]="","",COUNTIF(O:O,TabelInschrijvingen[[#This Row],[Poule definitief]]))</f>
        <v/>
      </c>
      <c r="Z159" s="15" t="str">
        <f>TabelInschrijvingen[[#This Row],[Poule]]</f>
        <v/>
      </c>
      <c r="AA159" s="15">
        <f>IF(AND(LEFT(TabelInschrijvingen[[#This Row],[Poule definitief]],6)="Fights",LEFT(TabelInschrijvingen[[#This Row],[Poule definitief]],11)&lt;&gt;"Fights Team"),1,0)</f>
        <v>0</v>
      </c>
      <c r="AD159" s="15" cm="1">
        <f t="array" ref="AD159">MAX(IF(TabelInschrijvingen[Team name]=AC159,TabelInschrijvingen[Age]))</f>
        <v>0</v>
      </c>
    </row>
    <row r="160" spans="2:30" x14ac:dyDescent="0.3">
      <c r="B160" t="str">
        <f>IFERROR(IF(TabelInschrijvingen[[#This Row],[Firstname]]="","",B159+1),1)</f>
        <v/>
      </c>
      <c r="C160" t="str">
        <f t="shared" si="4"/>
        <v/>
      </c>
      <c r="J160" s="1"/>
      <c r="L160" s="14"/>
      <c r="M160" s="6" t="str">
        <f t="shared" si="5"/>
        <v/>
      </c>
      <c r="N160" t="str">
        <f>IF(M160="","",IF(OR(J160="Team kata",J160="Team fights"),IF(TabelInschrijvingen[[#This Row],[IBF member?]]="Yes",Opties!$E$7,Opties!$E$8),IF(M160&gt;=16,IF(TabelInschrijvingen[[#This Row],[IBF member?]]="Yes",Opties!$E$5,Opties!$E$6),IF(L160="Yes",Opties!$E$3,Opties!$E$4))))</f>
        <v/>
      </c>
      <c r="O16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0" s="15" t="str">
        <f>IF(TabelInschrijvingen[[#This Row],[Category (Kata/Fights)]]="Kata Veterans","Kata Veterans",IF(TabelInschrijvingen[[#This Row],[Category (Kata/Fights)]]="Fights Veterans","Fights Veterans",""))</f>
        <v/>
      </c>
      <c r="Q16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0" s="15">
        <f>INDEX(AD:AD,MATCH(TabelInschrijvingen[[#This Row],[Team name]],AC:AC,0),1)</f>
        <v>0</v>
      </c>
      <c r="Y160" s="15" t="str">
        <f>IF(TabelInschrijvingen[[#This Row],[Poule]]="","",COUNTIF(O:O,TabelInschrijvingen[[#This Row],[Poule definitief]]))</f>
        <v/>
      </c>
      <c r="Z160" s="15" t="str">
        <f>TabelInschrijvingen[[#This Row],[Poule]]</f>
        <v/>
      </c>
      <c r="AA160" s="15">
        <f>IF(AND(LEFT(TabelInschrijvingen[[#This Row],[Poule definitief]],6)="Fights",LEFT(TabelInschrijvingen[[#This Row],[Poule definitief]],11)&lt;&gt;"Fights Team"),1,0)</f>
        <v>0</v>
      </c>
      <c r="AD160" s="15" cm="1">
        <f t="array" ref="AD160">MAX(IF(TabelInschrijvingen[Team name]=AC160,TabelInschrijvingen[Age]))</f>
        <v>0</v>
      </c>
    </row>
    <row r="161" spans="2:30" x14ac:dyDescent="0.3">
      <c r="B161" t="str">
        <f>IFERROR(IF(TabelInschrijvingen[[#This Row],[Firstname]]="","",B160+1),1)</f>
        <v/>
      </c>
      <c r="C161" t="str">
        <f t="shared" si="4"/>
        <v/>
      </c>
      <c r="J161" s="1"/>
      <c r="L161" s="14"/>
      <c r="M161" s="6" t="str">
        <f t="shared" si="5"/>
        <v/>
      </c>
      <c r="N161" t="str">
        <f>IF(M161="","",IF(OR(J161="Team kata",J161="Team fights"),IF(TabelInschrijvingen[[#This Row],[IBF member?]]="Yes",Opties!$E$7,Opties!$E$8),IF(M161&gt;=16,IF(TabelInschrijvingen[[#This Row],[IBF member?]]="Yes",Opties!$E$5,Opties!$E$6),IF(L161="Yes",Opties!$E$3,Opties!$E$4))))</f>
        <v/>
      </c>
      <c r="O16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1" s="15" t="str">
        <f>IF(TabelInschrijvingen[[#This Row],[Category (Kata/Fights)]]="Kata Veterans","Kata Veterans",IF(TabelInschrijvingen[[#This Row],[Category (Kata/Fights)]]="Fights Veterans","Fights Veterans",""))</f>
        <v/>
      </c>
      <c r="Q16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1" s="15">
        <f>INDEX(AD:AD,MATCH(TabelInschrijvingen[[#This Row],[Team name]],AC:AC,0),1)</f>
        <v>0</v>
      </c>
      <c r="Y161" s="15" t="str">
        <f>IF(TabelInschrijvingen[[#This Row],[Poule]]="","",COUNTIF(O:O,TabelInschrijvingen[[#This Row],[Poule definitief]]))</f>
        <v/>
      </c>
      <c r="Z161" s="15" t="str">
        <f>TabelInschrijvingen[[#This Row],[Poule]]</f>
        <v/>
      </c>
      <c r="AA161" s="15">
        <f>IF(AND(LEFT(TabelInschrijvingen[[#This Row],[Poule definitief]],6)="Fights",LEFT(TabelInschrijvingen[[#This Row],[Poule definitief]],11)&lt;&gt;"Fights Team"),1,0)</f>
        <v>0</v>
      </c>
      <c r="AD161" s="15" cm="1">
        <f t="array" ref="AD161">MAX(IF(TabelInschrijvingen[Team name]=AC161,TabelInschrijvingen[Age]))</f>
        <v>0</v>
      </c>
    </row>
    <row r="162" spans="2:30" x14ac:dyDescent="0.3">
      <c r="B162" t="str">
        <f>IFERROR(IF(TabelInschrijvingen[[#This Row],[Firstname]]="","",B161+1),1)</f>
        <v/>
      </c>
      <c r="C162" t="str">
        <f t="shared" si="4"/>
        <v/>
      </c>
      <c r="J162" s="1"/>
      <c r="L162" s="14"/>
      <c r="M162" s="6" t="str">
        <f t="shared" si="5"/>
        <v/>
      </c>
      <c r="N162" t="str">
        <f>IF(M162="","",IF(OR(J162="Team kata",J162="Team fights"),IF(TabelInschrijvingen[[#This Row],[IBF member?]]="Yes",Opties!$E$7,Opties!$E$8),IF(M162&gt;=16,IF(TabelInschrijvingen[[#This Row],[IBF member?]]="Yes",Opties!$E$5,Opties!$E$6),IF(L162="Yes",Opties!$E$3,Opties!$E$4))))</f>
        <v/>
      </c>
      <c r="O16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2" s="15" t="str">
        <f>IF(TabelInschrijvingen[[#This Row],[Category (Kata/Fights)]]="Kata Veterans","Kata Veterans",IF(TabelInschrijvingen[[#This Row],[Category (Kata/Fights)]]="Fights Veterans","Fights Veterans",""))</f>
        <v/>
      </c>
      <c r="Q16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2" s="15">
        <f>INDEX(AD:AD,MATCH(TabelInschrijvingen[[#This Row],[Team name]],AC:AC,0),1)</f>
        <v>0</v>
      </c>
      <c r="Y162" s="15" t="str">
        <f>IF(TabelInschrijvingen[[#This Row],[Poule]]="","",COUNTIF(O:O,TabelInschrijvingen[[#This Row],[Poule definitief]]))</f>
        <v/>
      </c>
      <c r="Z162" s="15" t="str">
        <f>TabelInschrijvingen[[#This Row],[Poule]]</f>
        <v/>
      </c>
      <c r="AA162" s="15">
        <f>IF(AND(LEFT(TabelInschrijvingen[[#This Row],[Poule definitief]],6)="Fights",LEFT(TabelInschrijvingen[[#This Row],[Poule definitief]],11)&lt;&gt;"Fights Team"),1,0)</f>
        <v>0</v>
      </c>
      <c r="AD162" s="15" cm="1">
        <f t="array" ref="AD162">MAX(IF(TabelInschrijvingen[Team name]=AC162,TabelInschrijvingen[Age]))</f>
        <v>0</v>
      </c>
    </row>
    <row r="163" spans="2:30" x14ac:dyDescent="0.3">
      <c r="B163" t="str">
        <f>IFERROR(IF(TabelInschrijvingen[[#This Row],[Firstname]]="","",B162+1),1)</f>
        <v/>
      </c>
      <c r="C163" t="str">
        <f t="shared" si="4"/>
        <v/>
      </c>
      <c r="J163" s="1"/>
      <c r="L163" s="14"/>
      <c r="M163" s="6" t="str">
        <f t="shared" si="5"/>
        <v/>
      </c>
      <c r="N163" t="str">
        <f>IF(M163="","",IF(OR(J163="Team kata",J163="Team fights"),IF(TabelInschrijvingen[[#This Row],[IBF member?]]="Yes",Opties!$E$7,Opties!$E$8),IF(M163&gt;=16,IF(TabelInschrijvingen[[#This Row],[IBF member?]]="Yes",Opties!$E$5,Opties!$E$6),IF(L163="Yes",Opties!$E$3,Opties!$E$4))))</f>
        <v/>
      </c>
      <c r="O16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3" s="15" t="str">
        <f>IF(TabelInschrijvingen[[#This Row],[Category (Kata/Fights)]]="Kata Veterans","Kata Veterans",IF(TabelInschrijvingen[[#This Row],[Category (Kata/Fights)]]="Fights Veterans","Fights Veterans",""))</f>
        <v/>
      </c>
      <c r="Q16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3" s="15">
        <f>INDEX(AD:AD,MATCH(TabelInschrijvingen[[#This Row],[Team name]],AC:AC,0),1)</f>
        <v>0</v>
      </c>
      <c r="Y163" s="15" t="str">
        <f>IF(TabelInschrijvingen[[#This Row],[Poule]]="","",COUNTIF(O:O,TabelInschrijvingen[[#This Row],[Poule definitief]]))</f>
        <v/>
      </c>
      <c r="Z163" s="15" t="str">
        <f>TabelInschrijvingen[[#This Row],[Poule]]</f>
        <v/>
      </c>
      <c r="AA163" s="15">
        <f>IF(AND(LEFT(TabelInschrijvingen[[#This Row],[Poule definitief]],6)="Fights",LEFT(TabelInschrijvingen[[#This Row],[Poule definitief]],11)&lt;&gt;"Fights Team"),1,0)</f>
        <v>0</v>
      </c>
      <c r="AD163" s="15" cm="1">
        <f t="array" ref="AD163">MAX(IF(TabelInschrijvingen[Team name]=AC163,TabelInschrijvingen[Age]))</f>
        <v>0</v>
      </c>
    </row>
    <row r="164" spans="2:30" x14ac:dyDescent="0.3">
      <c r="B164" t="str">
        <f>IFERROR(IF(TabelInschrijvingen[[#This Row],[Firstname]]="","",B163+1),1)</f>
        <v/>
      </c>
      <c r="C164" t="str">
        <f t="shared" si="4"/>
        <v/>
      </c>
      <c r="J164" s="1"/>
      <c r="L164" s="14"/>
      <c r="M164" s="6" t="str">
        <f t="shared" si="5"/>
        <v/>
      </c>
      <c r="N164" t="str">
        <f>IF(M164="","",IF(OR(J164="Team kata",J164="Team fights"),IF(TabelInschrijvingen[[#This Row],[IBF member?]]="Yes",Opties!$E$7,Opties!$E$8),IF(M164&gt;=16,IF(TabelInschrijvingen[[#This Row],[IBF member?]]="Yes",Opties!$E$5,Opties!$E$6),IF(L164="Yes",Opties!$E$3,Opties!$E$4))))</f>
        <v/>
      </c>
      <c r="O16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4" s="15" t="str">
        <f>IF(TabelInschrijvingen[[#This Row],[Category (Kata/Fights)]]="Kata Veterans","Kata Veterans",IF(TabelInschrijvingen[[#This Row],[Category (Kata/Fights)]]="Fights Veterans","Fights Veterans",""))</f>
        <v/>
      </c>
      <c r="Q16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4" s="15">
        <f>INDEX(AD:AD,MATCH(TabelInschrijvingen[[#This Row],[Team name]],AC:AC,0),1)</f>
        <v>0</v>
      </c>
      <c r="Y164" s="15" t="str">
        <f>IF(TabelInschrijvingen[[#This Row],[Poule]]="","",COUNTIF(O:O,TabelInschrijvingen[[#This Row],[Poule definitief]]))</f>
        <v/>
      </c>
      <c r="Z164" s="15" t="str">
        <f>TabelInschrijvingen[[#This Row],[Poule]]</f>
        <v/>
      </c>
      <c r="AA164" s="15">
        <f>IF(AND(LEFT(TabelInschrijvingen[[#This Row],[Poule definitief]],6)="Fights",LEFT(TabelInschrijvingen[[#This Row],[Poule definitief]],11)&lt;&gt;"Fights Team"),1,0)</f>
        <v>0</v>
      </c>
      <c r="AD164" s="15" cm="1">
        <f t="array" ref="AD164">MAX(IF(TabelInschrijvingen[Team name]=AC164,TabelInschrijvingen[Age]))</f>
        <v>0</v>
      </c>
    </row>
    <row r="165" spans="2:30" x14ac:dyDescent="0.3">
      <c r="B165" t="str">
        <f>IFERROR(IF(TabelInschrijvingen[[#This Row],[Firstname]]="","",B164+1),1)</f>
        <v/>
      </c>
      <c r="C165" t="str">
        <f t="shared" si="4"/>
        <v/>
      </c>
      <c r="J165" s="1"/>
      <c r="L165" s="14"/>
      <c r="M165" s="6" t="str">
        <f t="shared" si="5"/>
        <v/>
      </c>
      <c r="N165" t="str">
        <f>IF(M165="","",IF(OR(J165="Team kata",J165="Team fights"),IF(TabelInschrijvingen[[#This Row],[IBF member?]]="Yes",Opties!$E$7,Opties!$E$8),IF(M165&gt;=16,IF(TabelInschrijvingen[[#This Row],[IBF member?]]="Yes",Opties!$E$5,Opties!$E$6),IF(L165="Yes",Opties!$E$3,Opties!$E$4))))</f>
        <v/>
      </c>
      <c r="O16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5" s="15" t="str">
        <f>IF(TabelInschrijvingen[[#This Row],[Category (Kata/Fights)]]="Kata Veterans","Kata Veterans",IF(TabelInschrijvingen[[#This Row],[Category (Kata/Fights)]]="Fights Veterans","Fights Veterans",""))</f>
        <v/>
      </c>
      <c r="Q16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5" s="15">
        <f>INDEX(AD:AD,MATCH(TabelInschrijvingen[[#This Row],[Team name]],AC:AC,0),1)</f>
        <v>0</v>
      </c>
      <c r="Y165" s="15" t="str">
        <f>IF(TabelInschrijvingen[[#This Row],[Poule]]="","",COUNTIF(O:O,TabelInschrijvingen[[#This Row],[Poule definitief]]))</f>
        <v/>
      </c>
      <c r="Z165" s="15" t="str">
        <f>TabelInschrijvingen[[#This Row],[Poule]]</f>
        <v/>
      </c>
      <c r="AA165" s="15">
        <f>IF(AND(LEFT(TabelInschrijvingen[[#This Row],[Poule definitief]],6)="Fights",LEFT(TabelInschrijvingen[[#This Row],[Poule definitief]],11)&lt;&gt;"Fights Team"),1,0)</f>
        <v>0</v>
      </c>
      <c r="AD165" s="15" cm="1">
        <f t="array" ref="AD165">MAX(IF(TabelInschrijvingen[Team name]=AC165,TabelInschrijvingen[Age]))</f>
        <v>0</v>
      </c>
    </row>
    <row r="166" spans="2:30" x14ac:dyDescent="0.3">
      <c r="B166" t="str">
        <f>IFERROR(IF(TabelInschrijvingen[[#This Row],[Firstname]]="","",B165+1),1)</f>
        <v/>
      </c>
      <c r="C166" t="str">
        <f t="shared" si="4"/>
        <v/>
      </c>
      <c r="J166" s="1"/>
      <c r="L166" s="14"/>
      <c r="M166" s="6" t="str">
        <f t="shared" si="5"/>
        <v/>
      </c>
      <c r="N166" t="str">
        <f>IF(M166="","",IF(OR(J166="Team kata",J166="Team fights"),IF(TabelInschrijvingen[[#This Row],[IBF member?]]="Yes",Opties!$E$7,Opties!$E$8),IF(M166&gt;=16,IF(TabelInschrijvingen[[#This Row],[IBF member?]]="Yes",Opties!$E$5,Opties!$E$6),IF(L166="Yes",Opties!$E$3,Opties!$E$4))))</f>
        <v/>
      </c>
      <c r="O16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6" s="15" t="str">
        <f>IF(TabelInschrijvingen[[#This Row],[Category (Kata/Fights)]]="Kata Veterans","Kata Veterans",IF(TabelInschrijvingen[[#This Row],[Category (Kata/Fights)]]="Fights Veterans","Fights Veterans",""))</f>
        <v/>
      </c>
      <c r="Q16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6" s="15">
        <f>INDEX(AD:AD,MATCH(TabelInschrijvingen[[#This Row],[Team name]],AC:AC,0),1)</f>
        <v>0</v>
      </c>
      <c r="Y166" s="15" t="str">
        <f>IF(TabelInschrijvingen[[#This Row],[Poule]]="","",COUNTIF(O:O,TabelInschrijvingen[[#This Row],[Poule definitief]]))</f>
        <v/>
      </c>
      <c r="Z166" s="15" t="str">
        <f>TabelInschrijvingen[[#This Row],[Poule]]</f>
        <v/>
      </c>
      <c r="AA166" s="15">
        <f>IF(AND(LEFT(TabelInschrijvingen[[#This Row],[Poule definitief]],6)="Fights",LEFT(TabelInschrijvingen[[#This Row],[Poule definitief]],11)&lt;&gt;"Fights Team"),1,0)</f>
        <v>0</v>
      </c>
      <c r="AD166" s="15" cm="1">
        <f t="array" ref="AD166">MAX(IF(TabelInschrijvingen[Team name]=AC166,TabelInschrijvingen[Age]))</f>
        <v>0</v>
      </c>
    </row>
    <row r="167" spans="2:30" x14ac:dyDescent="0.3">
      <c r="B167" t="str">
        <f>IFERROR(IF(TabelInschrijvingen[[#This Row],[Firstname]]="","",B166+1),1)</f>
        <v/>
      </c>
      <c r="C167" t="str">
        <f t="shared" si="4"/>
        <v/>
      </c>
      <c r="J167" s="1"/>
      <c r="L167" s="14"/>
      <c r="M167" s="6" t="str">
        <f t="shared" si="5"/>
        <v/>
      </c>
      <c r="N167" t="str">
        <f>IF(M167="","",IF(OR(J167="Team kata",J167="Team fights"),IF(TabelInschrijvingen[[#This Row],[IBF member?]]="Yes",Opties!$E$7,Opties!$E$8),IF(M167&gt;=16,IF(TabelInschrijvingen[[#This Row],[IBF member?]]="Yes",Opties!$E$5,Opties!$E$6),IF(L167="Yes",Opties!$E$3,Opties!$E$4))))</f>
        <v/>
      </c>
      <c r="O16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7" s="15" t="str">
        <f>IF(TabelInschrijvingen[[#This Row],[Category (Kata/Fights)]]="Kata Veterans","Kata Veterans",IF(TabelInschrijvingen[[#This Row],[Category (Kata/Fights)]]="Fights Veterans","Fights Veterans",""))</f>
        <v/>
      </c>
      <c r="Q16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7" s="15">
        <f>INDEX(AD:AD,MATCH(TabelInschrijvingen[[#This Row],[Team name]],AC:AC,0),1)</f>
        <v>0</v>
      </c>
      <c r="Y167" s="15" t="str">
        <f>IF(TabelInschrijvingen[[#This Row],[Poule]]="","",COUNTIF(O:O,TabelInschrijvingen[[#This Row],[Poule definitief]]))</f>
        <v/>
      </c>
      <c r="Z167" s="15" t="str">
        <f>TabelInschrijvingen[[#This Row],[Poule]]</f>
        <v/>
      </c>
      <c r="AA167" s="15">
        <f>IF(AND(LEFT(TabelInschrijvingen[[#This Row],[Poule definitief]],6)="Fights",LEFT(TabelInschrijvingen[[#This Row],[Poule definitief]],11)&lt;&gt;"Fights Team"),1,0)</f>
        <v>0</v>
      </c>
      <c r="AD167" s="15" cm="1">
        <f t="array" ref="AD167">MAX(IF(TabelInschrijvingen[Team name]=AC167,TabelInschrijvingen[Age]))</f>
        <v>0</v>
      </c>
    </row>
    <row r="168" spans="2:30" x14ac:dyDescent="0.3">
      <c r="B168" t="str">
        <f>IFERROR(IF(TabelInschrijvingen[[#This Row],[Firstname]]="","",B167+1),1)</f>
        <v/>
      </c>
      <c r="C168" t="str">
        <f t="shared" si="4"/>
        <v/>
      </c>
      <c r="J168" s="1"/>
      <c r="L168" s="14"/>
      <c r="M168" s="6" t="str">
        <f t="shared" si="5"/>
        <v/>
      </c>
      <c r="N168" t="str">
        <f>IF(M168="","",IF(OR(J168="Team kata",J168="Team fights"),IF(TabelInschrijvingen[[#This Row],[IBF member?]]="Yes",Opties!$E$7,Opties!$E$8),IF(M168&gt;=16,IF(TabelInschrijvingen[[#This Row],[IBF member?]]="Yes",Opties!$E$5,Opties!$E$6),IF(L168="Yes",Opties!$E$3,Opties!$E$4))))</f>
        <v/>
      </c>
      <c r="O16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8" s="15" t="str">
        <f>IF(TabelInschrijvingen[[#This Row],[Category (Kata/Fights)]]="Kata Veterans","Kata Veterans",IF(TabelInschrijvingen[[#This Row],[Category (Kata/Fights)]]="Fights Veterans","Fights Veterans",""))</f>
        <v/>
      </c>
      <c r="Q16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8" s="15">
        <f>INDEX(AD:AD,MATCH(TabelInschrijvingen[[#This Row],[Team name]],AC:AC,0),1)</f>
        <v>0</v>
      </c>
      <c r="Y168" s="15" t="str">
        <f>IF(TabelInschrijvingen[[#This Row],[Poule]]="","",COUNTIF(O:O,TabelInschrijvingen[[#This Row],[Poule definitief]]))</f>
        <v/>
      </c>
      <c r="Z168" s="15" t="str">
        <f>TabelInschrijvingen[[#This Row],[Poule]]</f>
        <v/>
      </c>
      <c r="AA168" s="15">
        <f>IF(AND(LEFT(TabelInschrijvingen[[#This Row],[Poule definitief]],6)="Fights",LEFT(TabelInschrijvingen[[#This Row],[Poule definitief]],11)&lt;&gt;"Fights Team"),1,0)</f>
        <v>0</v>
      </c>
    </row>
    <row r="169" spans="2:30" x14ac:dyDescent="0.3">
      <c r="B169" t="str">
        <f>IFERROR(IF(TabelInschrijvingen[[#This Row],[Firstname]]="","",B168+1),1)</f>
        <v/>
      </c>
      <c r="C169" t="str">
        <f t="shared" si="4"/>
        <v/>
      </c>
      <c r="J169" s="1"/>
      <c r="L169" s="14"/>
      <c r="M169" s="6" t="str">
        <f t="shared" si="5"/>
        <v/>
      </c>
      <c r="N169" t="str">
        <f>IF(M169="","",IF(OR(J169="Team kata",J169="Team fights"),IF(TabelInschrijvingen[[#This Row],[IBF member?]]="Yes",Opties!$E$7,Opties!$E$8),IF(M169&gt;=16,IF(TabelInschrijvingen[[#This Row],[IBF member?]]="Yes",Opties!$E$5,Opties!$E$6),IF(L169="Yes",Opties!$E$3,Opties!$E$4))))</f>
        <v/>
      </c>
      <c r="O16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69" s="15" t="str">
        <f>IF(TabelInschrijvingen[[#This Row],[Category (Kata/Fights)]]="Kata Veterans","Kata Veterans",IF(TabelInschrijvingen[[#This Row],[Category (Kata/Fights)]]="Fights Veterans","Fights Veterans",""))</f>
        <v/>
      </c>
      <c r="Q16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6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6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6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6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6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6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69" s="15">
        <f>INDEX(AD:AD,MATCH(TabelInschrijvingen[[#This Row],[Team name]],AC:AC,0),1)</f>
        <v>0</v>
      </c>
      <c r="Y169" s="15" t="str">
        <f>IF(TabelInschrijvingen[[#This Row],[Poule]]="","",COUNTIF(O:O,TabelInschrijvingen[[#This Row],[Poule definitief]]))</f>
        <v/>
      </c>
      <c r="Z169" s="15" t="str">
        <f>TabelInschrijvingen[[#This Row],[Poule]]</f>
        <v/>
      </c>
      <c r="AA169" s="15">
        <f>IF(AND(LEFT(TabelInschrijvingen[[#This Row],[Poule definitief]],6)="Fights",LEFT(TabelInschrijvingen[[#This Row],[Poule definitief]],11)&lt;&gt;"Fights Team"),1,0)</f>
        <v>0</v>
      </c>
    </row>
    <row r="170" spans="2:30" x14ac:dyDescent="0.3">
      <c r="B170" t="str">
        <f>IFERROR(IF(TabelInschrijvingen[[#This Row],[Firstname]]="","",B169+1),1)</f>
        <v/>
      </c>
      <c r="C170" t="str">
        <f t="shared" si="4"/>
        <v/>
      </c>
      <c r="J170" s="1"/>
      <c r="L170" s="14"/>
      <c r="M170" s="6" t="str">
        <f t="shared" si="5"/>
        <v/>
      </c>
      <c r="N170" t="str">
        <f>IF(M170="","",IF(OR(J170="Team kata",J170="Team fights"),IF(TabelInschrijvingen[[#This Row],[IBF member?]]="Yes",Opties!$E$7,Opties!$E$8),IF(M170&gt;=16,IF(TabelInschrijvingen[[#This Row],[IBF member?]]="Yes",Opties!$E$5,Opties!$E$6),IF(L170="Yes",Opties!$E$3,Opties!$E$4))))</f>
        <v/>
      </c>
      <c r="O17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0" s="15" t="str">
        <f>IF(TabelInschrijvingen[[#This Row],[Category (Kata/Fights)]]="Kata Veterans","Kata Veterans",IF(TabelInschrijvingen[[#This Row],[Category (Kata/Fights)]]="Fights Veterans","Fights Veterans",""))</f>
        <v/>
      </c>
      <c r="Q17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0" s="15">
        <f>INDEX(AD:AD,MATCH(TabelInschrijvingen[[#This Row],[Team name]],AC:AC,0),1)</f>
        <v>0</v>
      </c>
      <c r="Y170" s="15" t="str">
        <f>IF(TabelInschrijvingen[[#This Row],[Poule]]="","",COUNTIF(O:O,TabelInschrijvingen[[#This Row],[Poule definitief]]))</f>
        <v/>
      </c>
      <c r="Z170" s="15" t="str">
        <f>TabelInschrijvingen[[#This Row],[Poule]]</f>
        <v/>
      </c>
      <c r="AA170" s="15">
        <f>IF(AND(LEFT(TabelInschrijvingen[[#This Row],[Poule definitief]],6)="Fights",LEFT(TabelInschrijvingen[[#This Row],[Poule definitief]],11)&lt;&gt;"Fights Team"),1,0)</f>
        <v>0</v>
      </c>
    </row>
    <row r="171" spans="2:30" x14ac:dyDescent="0.3">
      <c r="B171" t="str">
        <f>IFERROR(IF(TabelInschrijvingen[[#This Row],[Firstname]]="","",B170+1),1)</f>
        <v/>
      </c>
      <c r="C171" t="str">
        <f t="shared" si="4"/>
        <v/>
      </c>
      <c r="J171" s="1"/>
      <c r="L171" s="14"/>
      <c r="M171" s="6" t="str">
        <f t="shared" si="5"/>
        <v/>
      </c>
      <c r="N171" t="str">
        <f>IF(M171="","",IF(OR(J171="Team kata",J171="Team fights"),IF(TabelInschrijvingen[[#This Row],[IBF member?]]="Yes",Opties!$E$7,Opties!$E$8),IF(M171&gt;=16,IF(TabelInschrijvingen[[#This Row],[IBF member?]]="Yes",Opties!$E$5,Opties!$E$6),IF(L171="Yes",Opties!$E$3,Opties!$E$4))))</f>
        <v/>
      </c>
      <c r="O17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1" s="15" t="str">
        <f>IF(TabelInschrijvingen[[#This Row],[Category (Kata/Fights)]]="Kata Veterans","Kata Veterans",IF(TabelInschrijvingen[[#This Row],[Category (Kata/Fights)]]="Fights Veterans","Fights Veterans",""))</f>
        <v/>
      </c>
      <c r="Q17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1" s="15">
        <f>INDEX(AD:AD,MATCH(TabelInschrijvingen[[#This Row],[Team name]],AC:AC,0),1)</f>
        <v>0</v>
      </c>
      <c r="Y171" s="15" t="str">
        <f>IF(TabelInschrijvingen[[#This Row],[Poule]]="","",COUNTIF(O:O,TabelInschrijvingen[[#This Row],[Poule definitief]]))</f>
        <v/>
      </c>
      <c r="Z171" s="15" t="str">
        <f>TabelInschrijvingen[[#This Row],[Poule]]</f>
        <v/>
      </c>
      <c r="AA171" s="15">
        <f>IF(AND(LEFT(TabelInschrijvingen[[#This Row],[Poule definitief]],6)="Fights",LEFT(TabelInschrijvingen[[#This Row],[Poule definitief]],11)&lt;&gt;"Fights Team"),1,0)</f>
        <v>0</v>
      </c>
    </row>
    <row r="172" spans="2:30" x14ac:dyDescent="0.3">
      <c r="B172" t="str">
        <f>IFERROR(IF(TabelInschrijvingen[[#This Row],[Firstname]]="","",B171+1),1)</f>
        <v/>
      </c>
      <c r="C172" t="str">
        <f t="shared" si="4"/>
        <v/>
      </c>
      <c r="J172" s="1"/>
      <c r="L172" s="14"/>
      <c r="M172" s="6" t="str">
        <f t="shared" si="5"/>
        <v/>
      </c>
      <c r="N172" t="str">
        <f>IF(M172="","",IF(OR(J172="Team kata",J172="Team fights"),IF(TabelInschrijvingen[[#This Row],[IBF member?]]="Yes",Opties!$E$7,Opties!$E$8),IF(M172&gt;=16,IF(TabelInschrijvingen[[#This Row],[IBF member?]]="Yes",Opties!$E$5,Opties!$E$6),IF(L172="Yes",Opties!$E$3,Opties!$E$4))))</f>
        <v/>
      </c>
      <c r="O17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2" s="15" t="str">
        <f>IF(TabelInschrijvingen[[#This Row],[Category (Kata/Fights)]]="Kata Veterans","Kata Veterans",IF(TabelInschrijvingen[[#This Row],[Category (Kata/Fights)]]="Fights Veterans","Fights Veterans",""))</f>
        <v/>
      </c>
      <c r="Q17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2" s="15">
        <f>INDEX(AD:AD,MATCH(TabelInschrijvingen[[#This Row],[Team name]],AC:AC,0),1)</f>
        <v>0</v>
      </c>
      <c r="Y172" s="15" t="str">
        <f>IF(TabelInschrijvingen[[#This Row],[Poule]]="","",COUNTIF(O:O,TabelInschrijvingen[[#This Row],[Poule definitief]]))</f>
        <v/>
      </c>
      <c r="Z172" s="15" t="str">
        <f>TabelInschrijvingen[[#This Row],[Poule]]</f>
        <v/>
      </c>
      <c r="AA172" s="15">
        <f>IF(AND(LEFT(TabelInschrijvingen[[#This Row],[Poule definitief]],6)="Fights",LEFT(TabelInschrijvingen[[#This Row],[Poule definitief]],11)&lt;&gt;"Fights Team"),1,0)</f>
        <v>0</v>
      </c>
    </row>
    <row r="173" spans="2:30" x14ac:dyDescent="0.3">
      <c r="B173" t="str">
        <f>IFERROR(IF(TabelInschrijvingen[[#This Row],[Firstname]]="","",B172+1),1)</f>
        <v/>
      </c>
      <c r="C173" t="str">
        <f t="shared" si="4"/>
        <v/>
      </c>
      <c r="J173" s="1"/>
      <c r="L173" s="14"/>
      <c r="M173" s="6" t="str">
        <f t="shared" si="5"/>
        <v/>
      </c>
      <c r="N173" t="str">
        <f>IF(M173="","",IF(OR(J173="Team kata",J173="Team fights"),IF(TabelInschrijvingen[[#This Row],[IBF member?]]="Yes",Opties!$E$7,Opties!$E$8),IF(M173&gt;=16,IF(TabelInschrijvingen[[#This Row],[IBF member?]]="Yes",Opties!$E$5,Opties!$E$6),IF(L173="Yes",Opties!$E$3,Opties!$E$4))))</f>
        <v/>
      </c>
      <c r="O17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3" s="15" t="str">
        <f>IF(TabelInschrijvingen[[#This Row],[Category (Kata/Fights)]]="Kata Veterans","Kata Veterans",IF(TabelInschrijvingen[[#This Row],[Category (Kata/Fights)]]="Fights Veterans","Fights Veterans",""))</f>
        <v/>
      </c>
      <c r="Q17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3" s="15">
        <f>INDEX(AD:AD,MATCH(TabelInschrijvingen[[#This Row],[Team name]],AC:AC,0),1)</f>
        <v>0</v>
      </c>
      <c r="Y173" s="15" t="str">
        <f>IF(TabelInschrijvingen[[#This Row],[Poule]]="","",COUNTIF(O:O,TabelInschrijvingen[[#This Row],[Poule definitief]]))</f>
        <v/>
      </c>
      <c r="Z173" s="15" t="str">
        <f>TabelInschrijvingen[[#This Row],[Poule]]</f>
        <v/>
      </c>
      <c r="AA173" s="15">
        <f>IF(AND(LEFT(TabelInschrijvingen[[#This Row],[Poule definitief]],6)="Fights",LEFT(TabelInschrijvingen[[#This Row],[Poule definitief]],11)&lt;&gt;"Fights Team"),1,0)</f>
        <v>0</v>
      </c>
    </row>
    <row r="174" spans="2:30" x14ac:dyDescent="0.3">
      <c r="B174" t="str">
        <f>IFERROR(IF(TabelInschrijvingen[[#This Row],[Firstname]]="","",B173+1),1)</f>
        <v/>
      </c>
      <c r="C174" t="str">
        <f t="shared" si="4"/>
        <v/>
      </c>
      <c r="J174" s="1"/>
      <c r="L174" s="14"/>
      <c r="M174" s="6" t="str">
        <f t="shared" si="5"/>
        <v/>
      </c>
      <c r="N174" t="str">
        <f>IF(M174="","",IF(OR(J174="Team kata",J174="Team fights"),IF(TabelInschrijvingen[[#This Row],[IBF member?]]="Yes",Opties!$E$7,Opties!$E$8),IF(M174&gt;=16,IF(TabelInschrijvingen[[#This Row],[IBF member?]]="Yes",Opties!$E$5,Opties!$E$6),IF(L174="Yes",Opties!$E$3,Opties!$E$4))))</f>
        <v/>
      </c>
      <c r="O17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4" s="15" t="str">
        <f>IF(TabelInschrijvingen[[#This Row],[Category (Kata/Fights)]]="Kata Veterans","Kata Veterans",IF(TabelInschrijvingen[[#This Row],[Category (Kata/Fights)]]="Fights Veterans","Fights Veterans",""))</f>
        <v/>
      </c>
      <c r="Q17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4" s="15">
        <f>INDEX(AD:AD,MATCH(TabelInschrijvingen[[#This Row],[Team name]],AC:AC,0),1)</f>
        <v>0</v>
      </c>
      <c r="Y174" s="15" t="str">
        <f>IF(TabelInschrijvingen[[#This Row],[Poule]]="","",COUNTIF(O:O,TabelInschrijvingen[[#This Row],[Poule definitief]]))</f>
        <v/>
      </c>
      <c r="Z174" s="15" t="str">
        <f>TabelInschrijvingen[[#This Row],[Poule]]</f>
        <v/>
      </c>
      <c r="AA174" s="15">
        <f>IF(AND(LEFT(TabelInschrijvingen[[#This Row],[Poule definitief]],6)="Fights",LEFT(TabelInschrijvingen[[#This Row],[Poule definitief]],11)&lt;&gt;"Fights Team"),1,0)</f>
        <v>0</v>
      </c>
    </row>
    <row r="175" spans="2:30" x14ac:dyDescent="0.3">
      <c r="B175" t="str">
        <f>IFERROR(IF(TabelInschrijvingen[[#This Row],[Firstname]]="","",B174+1),1)</f>
        <v/>
      </c>
      <c r="C175" t="str">
        <f t="shared" si="4"/>
        <v/>
      </c>
      <c r="J175" s="1"/>
      <c r="L175" s="14"/>
      <c r="M175" s="6" t="str">
        <f t="shared" si="5"/>
        <v/>
      </c>
      <c r="N175" t="str">
        <f>IF(M175="","",IF(OR(J175="Team kata",J175="Team fights"),IF(TabelInschrijvingen[[#This Row],[IBF member?]]="Yes",Opties!$E$7,Opties!$E$8),IF(M175&gt;=16,IF(TabelInschrijvingen[[#This Row],[IBF member?]]="Yes",Opties!$E$5,Opties!$E$6),IF(L175="Yes",Opties!$E$3,Opties!$E$4))))</f>
        <v/>
      </c>
      <c r="O17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5" s="15" t="str">
        <f>IF(TabelInschrijvingen[[#This Row],[Category (Kata/Fights)]]="Kata Veterans","Kata Veterans",IF(TabelInschrijvingen[[#This Row],[Category (Kata/Fights)]]="Fights Veterans","Fights Veterans",""))</f>
        <v/>
      </c>
      <c r="Q17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5" s="15">
        <f>INDEX(AD:AD,MATCH(TabelInschrijvingen[[#This Row],[Team name]],AC:AC,0),1)</f>
        <v>0</v>
      </c>
      <c r="Y175" s="15" t="str">
        <f>IF(TabelInschrijvingen[[#This Row],[Poule]]="","",COUNTIF(O:O,TabelInschrijvingen[[#This Row],[Poule definitief]]))</f>
        <v/>
      </c>
      <c r="Z175" s="15" t="str">
        <f>TabelInschrijvingen[[#This Row],[Poule]]</f>
        <v/>
      </c>
      <c r="AA175" s="15">
        <f>IF(AND(LEFT(TabelInschrijvingen[[#This Row],[Poule definitief]],6)="Fights",LEFT(TabelInschrijvingen[[#This Row],[Poule definitief]],11)&lt;&gt;"Fights Team"),1,0)</f>
        <v>0</v>
      </c>
    </row>
    <row r="176" spans="2:30" x14ac:dyDescent="0.3">
      <c r="B176" t="str">
        <f>IFERROR(IF(TabelInschrijvingen[[#This Row],[Firstname]]="","",B175+1),1)</f>
        <v/>
      </c>
      <c r="C176" t="str">
        <f t="shared" si="4"/>
        <v/>
      </c>
      <c r="J176" s="1"/>
      <c r="L176" s="14"/>
      <c r="M176" s="6" t="str">
        <f t="shared" si="5"/>
        <v/>
      </c>
      <c r="N176" t="str">
        <f>IF(M176="","",IF(OR(J176="Team kata",J176="Team fights"),IF(TabelInschrijvingen[[#This Row],[IBF member?]]="Yes",Opties!$E$7,Opties!$E$8),IF(M176&gt;=16,IF(TabelInschrijvingen[[#This Row],[IBF member?]]="Yes",Opties!$E$5,Opties!$E$6),IF(L176="Yes",Opties!$E$3,Opties!$E$4))))</f>
        <v/>
      </c>
      <c r="O17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6" s="15" t="str">
        <f>IF(TabelInschrijvingen[[#This Row],[Category (Kata/Fights)]]="Kata Veterans","Kata Veterans",IF(TabelInschrijvingen[[#This Row],[Category (Kata/Fights)]]="Fights Veterans","Fights Veterans",""))</f>
        <v/>
      </c>
      <c r="Q17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6" s="15">
        <f>INDEX(AD:AD,MATCH(TabelInschrijvingen[[#This Row],[Team name]],AC:AC,0),1)</f>
        <v>0</v>
      </c>
      <c r="Y176" s="15" t="str">
        <f>IF(TabelInschrijvingen[[#This Row],[Poule]]="","",COUNTIF(O:O,TabelInschrijvingen[[#This Row],[Poule definitief]]))</f>
        <v/>
      </c>
      <c r="Z176" s="15" t="str">
        <f>TabelInschrijvingen[[#This Row],[Poule]]</f>
        <v/>
      </c>
      <c r="AA176" s="15">
        <f>IF(AND(LEFT(TabelInschrijvingen[[#This Row],[Poule definitief]],6)="Fights",LEFT(TabelInschrijvingen[[#This Row],[Poule definitief]],11)&lt;&gt;"Fights Team"),1,0)</f>
        <v>0</v>
      </c>
    </row>
    <row r="177" spans="2:27" x14ac:dyDescent="0.3">
      <c r="B177" t="str">
        <f>IFERROR(IF(TabelInschrijvingen[[#This Row],[Firstname]]="","",B176+1),1)</f>
        <v/>
      </c>
      <c r="C177" t="str">
        <f t="shared" si="4"/>
        <v/>
      </c>
      <c r="J177" s="1"/>
      <c r="K177" s="14"/>
      <c r="L177" s="14"/>
      <c r="M177" s="8" t="str">
        <f t="shared" si="5"/>
        <v/>
      </c>
      <c r="N177" t="str">
        <f>IF(M177="","",IF(OR(J177="Team kata",J177="Team fights"),IF(TabelInschrijvingen[[#This Row],[IBF member?]]="Yes",Opties!$E$7,Opties!$E$8),IF(M177&gt;=16,IF(TabelInschrijvingen[[#This Row],[IBF member?]]="Yes",Opties!$E$5,Opties!$E$6),IF(L177="Yes",Opties!$E$3,Opties!$E$4))))</f>
        <v/>
      </c>
      <c r="O17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7" s="14" t="str">
        <f>IF(TabelInschrijvingen[[#This Row],[Category (Kata/Fights)]]="Kata Veterans","Kata Veterans",IF(TabelInschrijvingen[[#This Row],[Category (Kata/Fights)]]="Fights Veterans","Fights Veterans",""))</f>
        <v/>
      </c>
      <c r="Q17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7" s="15">
        <f>INDEX(AD:AD,MATCH(TabelInschrijvingen[[#This Row],[Team name]],AC:AC,0),1)</f>
        <v>0</v>
      </c>
      <c r="Y177" s="15" t="str">
        <f>IF(TabelInschrijvingen[[#This Row],[Poule]]="","",COUNTIF(O:O,TabelInschrijvingen[[#This Row],[Poule definitief]]))</f>
        <v/>
      </c>
      <c r="Z177" s="15" t="str">
        <f>TabelInschrijvingen[[#This Row],[Poule]]</f>
        <v/>
      </c>
      <c r="AA177" s="15">
        <f>IF(AND(LEFT(TabelInschrijvingen[[#This Row],[Poule definitief]],6)="Fights",LEFT(TabelInschrijvingen[[#This Row],[Poule definitief]],11)&lt;&gt;"Fights Team"),1,0)</f>
        <v>0</v>
      </c>
    </row>
    <row r="178" spans="2:27" x14ac:dyDescent="0.3">
      <c r="B178" t="str">
        <f>IFERROR(IF(TabelInschrijvingen[[#This Row],[Firstname]]="","",B177+1),1)</f>
        <v/>
      </c>
      <c r="C178" t="str">
        <f t="shared" si="4"/>
        <v/>
      </c>
      <c r="J178" s="1"/>
      <c r="K178" s="14"/>
      <c r="L178" s="14"/>
      <c r="M178" s="8" t="str">
        <f t="shared" si="5"/>
        <v/>
      </c>
      <c r="N178" t="str">
        <f>IF(M178="","",IF(OR(J178="Team kata",J178="Team fights"),IF(TabelInschrijvingen[[#This Row],[IBF member?]]="Yes",Opties!$E$7,Opties!$E$8),IF(M178&gt;=16,IF(TabelInschrijvingen[[#This Row],[IBF member?]]="Yes",Opties!$E$5,Opties!$E$6),IF(L178="Yes",Opties!$E$3,Opties!$E$4))))</f>
        <v/>
      </c>
      <c r="O17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8" s="14" t="str">
        <f>IF(TabelInschrijvingen[[#This Row],[Category (Kata/Fights)]]="Kata Veterans","Kata Veterans",IF(TabelInschrijvingen[[#This Row],[Category (Kata/Fights)]]="Fights Veterans","Fights Veterans",""))</f>
        <v/>
      </c>
      <c r="Q17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8" s="15">
        <f>INDEX(AD:AD,MATCH(TabelInschrijvingen[[#This Row],[Team name]],AC:AC,0),1)</f>
        <v>0</v>
      </c>
      <c r="Y178" s="15" t="str">
        <f>IF(TabelInschrijvingen[[#This Row],[Poule]]="","",COUNTIF(O:O,TabelInschrijvingen[[#This Row],[Poule definitief]]))</f>
        <v/>
      </c>
      <c r="Z178" s="15" t="str">
        <f>TabelInschrijvingen[[#This Row],[Poule]]</f>
        <v/>
      </c>
      <c r="AA178" s="15">
        <f>IF(AND(LEFT(TabelInschrijvingen[[#This Row],[Poule definitief]],6)="Fights",LEFT(TabelInschrijvingen[[#This Row],[Poule definitief]],11)&lt;&gt;"Fights Team"),1,0)</f>
        <v>0</v>
      </c>
    </row>
    <row r="179" spans="2:27" x14ac:dyDescent="0.3">
      <c r="B179" t="str">
        <f>IFERROR(IF(TabelInschrijvingen[[#This Row],[Firstname]]="","",B178+1),1)</f>
        <v/>
      </c>
      <c r="C179" t="str">
        <f t="shared" si="4"/>
        <v/>
      </c>
      <c r="J179" s="1"/>
      <c r="K179" s="14"/>
      <c r="L179" s="14"/>
      <c r="M179" s="8" t="str">
        <f t="shared" si="5"/>
        <v/>
      </c>
      <c r="N179" t="str">
        <f>IF(M179="","",IF(OR(J179="Team kata",J179="Team fights"),IF(TabelInschrijvingen[[#This Row],[IBF member?]]="Yes",Opties!$E$7,Opties!$E$8),IF(M179&gt;=16,IF(TabelInschrijvingen[[#This Row],[IBF member?]]="Yes",Opties!$E$5,Opties!$E$6),IF(L179="Yes",Opties!$E$3,Opties!$E$4))))</f>
        <v/>
      </c>
      <c r="O17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79" s="14" t="str">
        <f>IF(TabelInschrijvingen[[#This Row],[Category (Kata/Fights)]]="Kata Veterans","Kata Veterans",IF(TabelInschrijvingen[[#This Row],[Category (Kata/Fights)]]="Fights Veterans","Fights Veterans",""))</f>
        <v/>
      </c>
      <c r="Q17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7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7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7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7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7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7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79" s="15">
        <f>INDEX(AD:AD,MATCH(TabelInschrijvingen[[#This Row],[Team name]],AC:AC,0),1)</f>
        <v>0</v>
      </c>
      <c r="Y179" s="15" t="str">
        <f>IF(TabelInschrijvingen[[#This Row],[Poule]]="","",COUNTIF(O:O,TabelInschrijvingen[[#This Row],[Poule definitief]]))</f>
        <v/>
      </c>
      <c r="Z179" s="15" t="str">
        <f>TabelInschrijvingen[[#This Row],[Poule]]</f>
        <v/>
      </c>
      <c r="AA179" s="15">
        <f>IF(AND(LEFT(TabelInschrijvingen[[#This Row],[Poule definitief]],6)="Fights",LEFT(TabelInschrijvingen[[#This Row],[Poule definitief]],11)&lt;&gt;"Fights Team"),1,0)</f>
        <v>0</v>
      </c>
    </row>
    <row r="180" spans="2:27" x14ac:dyDescent="0.3">
      <c r="B180" t="str">
        <f>IFERROR(IF(TabelInschrijvingen[[#This Row],[Firstname]]="","",B179+1),1)</f>
        <v/>
      </c>
      <c r="C180" t="str">
        <f t="shared" si="4"/>
        <v/>
      </c>
      <c r="J180" s="1"/>
      <c r="K180" s="14"/>
      <c r="L180" s="14"/>
      <c r="M180" s="8" t="str">
        <f t="shared" si="5"/>
        <v/>
      </c>
      <c r="N180" t="str">
        <f>IF(M180="","",IF(OR(J180="Team kata",J180="Team fights"),IF(TabelInschrijvingen[[#This Row],[IBF member?]]="Yes",Opties!$E$7,Opties!$E$8),IF(M180&gt;=16,IF(TabelInschrijvingen[[#This Row],[IBF member?]]="Yes",Opties!$E$5,Opties!$E$6),IF(L180="Yes",Opties!$E$3,Opties!$E$4))))</f>
        <v/>
      </c>
      <c r="O18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0" s="14" t="str">
        <f>IF(TabelInschrijvingen[[#This Row],[Category (Kata/Fights)]]="Kata Veterans","Kata Veterans",IF(TabelInschrijvingen[[#This Row],[Category (Kata/Fights)]]="Fights Veterans","Fights Veterans",""))</f>
        <v/>
      </c>
      <c r="Q18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0" s="15">
        <f>INDEX(AD:AD,MATCH(TabelInschrijvingen[[#This Row],[Team name]],AC:AC,0),1)</f>
        <v>0</v>
      </c>
      <c r="Y180" s="15" t="str">
        <f>IF(TabelInschrijvingen[[#This Row],[Poule]]="","",COUNTIF(O:O,TabelInschrijvingen[[#This Row],[Poule definitief]]))</f>
        <v/>
      </c>
      <c r="Z180" s="15" t="str">
        <f>TabelInschrijvingen[[#This Row],[Poule]]</f>
        <v/>
      </c>
      <c r="AA180" s="15">
        <f>IF(AND(LEFT(TabelInschrijvingen[[#This Row],[Poule definitief]],6)="Fights",LEFT(TabelInschrijvingen[[#This Row],[Poule definitief]],11)&lt;&gt;"Fights Team"),1,0)</f>
        <v>0</v>
      </c>
    </row>
    <row r="181" spans="2:27" x14ac:dyDescent="0.3">
      <c r="B181" t="str">
        <f>IFERROR(IF(TabelInschrijvingen[[#This Row],[Firstname]]="","",B180+1),1)</f>
        <v/>
      </c>
      <c r="C181" t="str">
        <f t="shared" si="4"/>
        <v/>
      </c>
      <c r="J181" s="1"/>
      <c r="K181" s="14"/>
      <c r="L181" s="14"/>
      <c r="M181" s="8" t="str">
        <f t="shared" si="5"/>
        <v/>
      </c>
      <c r="N181" t="str">
        <f>IF(M181="","",IF(OR(J181="Team kata",J181="Team fights"),IF(TabelInschrijvingen[[#This Row],[IBF member?]]="Yes",Opties!$E$7,Opties!$E$8),IF(M181&gt;=16,IF(TabelInschrijvingen[[#This Row],[IBF member?]]="Yes",Opties!$E$5,Opties!$E$6),IF(L181="Yes",Opties!$E$3,Opties!$E$4))))</f>
        <v/>
      </c>
      <c r="O18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1" s="14" t="str">
        <f>IF(TabelInschrijvingen[[#This Row],[Category (Kata/Fights)]]="Kata Veterans","Kata Veterans",IF(TabelInschrijvingen[[#This Row],[Category (Kata/Fights)]]="Fights Veterans","Fights Veterans",""))</f>
        <v/>
      </c>
      <c r="Q18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1" s="15">
        <f>INDEX(AD:AD,MATCH(TabelInschrijvingen[[#This Row],[Team name]],AC:AC,0),1)</f>
        <v>0</v>
      </c>
      <c r="Y181" s="15" t="str">
        <f>IF(TabelInschrijvingen[[#This Row],[Poule]]="","",COUNTIF(O:O,TabelInschrijvingen[[#This Row],[Poule definitief]]))</f>
        <v/>
      </c>
      <c r="Z181" s="15" t="str">
        <f>TabelInschrijvingen[[#This Row],[Poule]]</f>
        <v/>
      </c>
      <c r="AA181" s="15">
        <f>IF(AND(LEFT(TabelInschrijvingen[[#This Row],[Poule definitief]],6)="Fights",LEFT(TabelInschrijvingen[[#This Row],[Poule definitief]],11)&lt;&gt;"Fights Team"),1,0)</f>
        <v>0</v>
      </c>
    </row>
    <row r="182" spans="2:27" x14ac:dyDescent="0.3">
      <c r="B182" t="str">
        <f>IFERROR(IF(TabelInschrijvingen[[#This Row],[Firstname]]="","",B181+1),1)</f>
        <v/>
      </c>
      <c r="C182" t="str">
        <f t="shared" si="4"/>
        <v/>
      </c>
      <c r="J182" s="1"/>
      <c r="K182" s="14"/>
      <c r="L182" s="14"/>
      <c r="M182" s="8" t="str">
        <f t="shared" si="5"/>
        <v/>
      </c>
      <c r="N182" t="str">
        <f>IF(M182="","",IF(OR(J182="Team kata",J182="Team fights"),IF(TabelInschrijvingen[[#This Row],[IBF member?]]="Yes",Opties!$E$7,Opties!$E$8),IF(M182&gt;=16,IF(TabelInschrijvingen[[#This Row],[IBF member?]]="Yes",Opties!$E$5,Opties!$E$6),IF(L182="Yes",Opties!$E$3,Opties!$E$4))))</f>
        <v/>
      </c>
      <c r="O18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2" s="14" t="str">
        <f>IF(TabelInschrijvingen[[#This Row],[Category (Kata/Fights)]]="Kata Veterans","Kata Veterans",IF(TabelInschrijvingen[[#This Row],[Category (Kata/Fights)]]="Fights Veterans","Fights Veterans",""))</f>
        <v/>
      </c>
      <c r="Q18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2" s="15">
        <f>INDEX(AD:AD,MATCH(TabelInschrijvingen[[#This Row],[Team name]],AC:AC,0),1)</f>
        <v>0</v>
      </c>
      <c r="Y182" s="15" t="str">
        <f>IF(TabelInschrijvingen[[#This Row],[Poule]]="","",COUNTIF(O:O,TabelInschrijvingen[[#This Row],[Poule definitief]]))</f>
        <v/>
      </c>
      <c r="Z182" s="15" t="str">
        <f>TabelInschrijvingen[[#This Row],[Poule]]</f>
        <v/>
      </c>
      <c r="AA182" s="15">
        <f>IF(AND(LEFT(TabelInschrijvingen[[#This Row],[Poule definitief]],6)="Fights",LEFT(TabelInschrijvingen[[#This Row],[Poule definitief]],11)&lt;&gt;"Fights Team"),1,0)</f>
        <v>0</v>
      </c>
    </row>
    <row r="183" spans="2:27" x14ac:dyDescent="0.3">
      <c r="B183" t="str">
        <f>IFERROR(IF(TabelInschrijvingen[[#This Row],[Firstname]]="","",B182+1),1)</f>
        <v/>
      </c>
      <c r="C183" t="str">
        <f t="shared" si="4"/>
        <v/>
      </c>
      <c r="J183" s="1"/>
      <c r="K183" s="14"/>
      <c r="L183" s="14"/>
      <c r="M183" s="8" t="str">
        <f t="shared" si="5"/>
        <v/>
      </c>
      <c r="N183" t="str">
        <f>IF(M183="","",IF(OR(J183="Team kata",J183="Team fights"),IF(TabelInschrijvingen[[#This Row],[IBF member?]]="Yes",Opties!$E$7,Opties!$E$8),IF(M183&gt;=16,IF(TabelInschrijvingen[[#This Row],[IBF member?]]="Yes",Opties!$E$5,Opties!$E$6),IF(L183="Yes",Opties!$E$3,Opties!$E$4))))</f>
        <v/>
      </c>
      <c r="O18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3" s="14" t="str">
        <f>IF(TabelInschrijvingen[[#This Row],[Category (Kata/Fights)]]="Kata Veterans","Kata Veterans",IF(TabelInschrijvingen[[#This Row],[Category (Kata/Fights)]]="Fights Veterans","Fights Veterans",""))</f>
        <v/>
      </c>
      <c r="Q18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3" s="15">
        <f>INDEX(AD:AD,MATCH(TabelInschrijvingen[[#This Row],[Team name]],AC:AC,0),1)</f>
        <v>0</v>
      </c>
      <c r="Y183" s="15" t="str">
        <f>IF(TabelInschrijvingen[[#This Row],[Poule]]="","",COUNTIF(O:O,TabelInschrijvingen[[#This Row],[Poule definitief]]))</f>
        <v/>
      </c>
      <c r="Z183" s="15" t="str">
        <f>TabelInschrijvingen[[#This Row],[Poule]]</f>
        <v/>
      </c>
      <c r="AA183" s="15">
        <f>IF(AND(LEFT(TabelInschrijvingen[[#This Row],[Poule definitief]],6)="Fights",LEFT(TabelInschrijvingen[[#This Row],[Poule definitief]],11)&lt;&gt;"Fights Team"),1,0)</f>
        <v>0</v>
      </c>
    </row>
    <row r="184" spans="2:27" x14ac:dyDescent="0.3">
      <c r="B184" t="str">
        <f>IFERROR(IF(TabelInschrijvingen[[#This Row],[Firstname]]="","",B183+1),1)</f>
        <v/>
      </c>
      <c r="C184" t="str">
        <f t="shared" si="4"/>
        <v/>
      </c>
      <c r="J184" s="1"/>
      <c r="K184" s="14"/>
      <c r="L184" s="14"/>
      <c r="M184" s="8" t="str">
        <f t="shared" si="5"/>
        <v/>
      </c>
      <c r="N184" t="str">
        <f>IF(M184="","",IF(OR(J184="Team kata",J184="Team fights"),IF(TabelInschrijvingen[[#This Row],[IBF member?]]="Yes",Opties!$E$7,Opties!$E$8),IF(M184&gt;=16,IF(TabelInschrijvingen[[#This Row],[IBF member?]]="Yes",Opties!$E$5,Opties!$E$6),IF(L184="Yes",Opties!$E$3,Opties!$E$4))))</f>
        <v/>
      </c>
      <c r="O18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4" s="14" t="str">
        <f>IF(TabelInschrijvingen[[#This Row],[Category (Kata/Fights)]]="Kata Veterans","Kata Veterans",IF(TabelInschrijvingen[[#This Row],[Category (Kata/Fights)]]="Fights Veterans","Fights Veterans",""))</f>
        <v/>
      </c>
      <c r="Q18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4" s="15">
        <f>INDEX(AD:AD,MATCH(TabelInschrijvingen[[#This Row],[Team name]],AC:AC,0),1)</f>
        <v>0</v>
      </c>
      <c r="Y184" s="15" t="str">
        <f>IF(TabelInschrijvingen[[#This Row],[Poule]]="","",COUNTIF(O:O,TabelInschrijvingen[[#This Row],[Poule definitief]]))</f>
        <v/>
      </c>
      <c r="Z184" s="15" t="str">
        <f>TabelInschrijvingen[[#This Row],[Poule]]</f>
        <v/>
      </c>
      <c r="AA184" s="15">
        <f>IF(AND(LEFT(TabelInschrijvingen[[#This Row],[Poule definitief]],6)="Fights",LEFT(TabelInschrijvingen[[#This Row],[Poule definitief]],11)&lt;&gt;"Fights Team"),1,0)</f>
        <v>0</v>
      </c>
    </row>
    <row r="185" spans="2:27" x14ac:dyDescent="0.3">
      <c r="B185" t="str">
        <f>IFERROR(IF(TabelInschrijvingen[[#This Row],[Firstname]]="","",B184+1),1)</f>
        <v/>
      </c>
      <c r="C185" t="str">
        <f t="shared" si="4"/>
        <v/>
      </c>
      <c r="J185" s="1"/>
      <c r="K185" s="14"/>
      <c r="L185" s="14"/>
      <c r="M185" s="8" t="str">
        <f t="shared" si="5"/>
        <v/>
      </c>
      <c r="N185" t="str">
        <f>IF(M185="","",IF(OR(J185="Team kata",J185="Team fights"),IF(TabelInschrijvingen[[#This Row],[IBF member?]]="Yes",Opties!$E$7,Opties!$E$8),IF(M185&gt;=16,IF(TabelInschrijvingen[[#This Row],[IBF member?]]="Yes",Opties!$E$5,Opties!$E$6),IF(L185="Yes",Opties!$E$3,Opties!$E$4))))</f>
        <v/>
      </c>
      <c r="O18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5" s="14" t="str">
        <f>IF(TabelInschrijvingen[[#This Row],[Category (Kata/Fights)]]="Kata Veterans","Kata Veterans",IF(TabelInschrijvingen[[#This Row],[Category (Kata/Fights)]]="Fights Veterans","Fights Veterans",""))</f>
        <v/>
      </c>
      <c r="Q18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5" s="15">
        <f>INDEX(AD:AD,MATCH(TabelInschrijvingen[[#This Row],[Team name]],AC:AC,0),1)</f>
        <v>0</v>
      </c>
      <c r="Y185" s="15" t="str">
        <f>IF(TabelInschrijvingen[[#This Row],[Poule]]="","",COUNTIF(O:O,TabelInschrijvingen[[#This Row],[Poule definitief]]))</f>
        <v/>
      </c>
      <c r="Z185" s="15" t="str">
        <f>TabelInschrijvingen[[#This Row],[Poule]]</f>
        <v/>
      </c>
      <c r="AA185" s="15">
        <f>IF(AND(LEFT(TabelInschrijvingen[[#This Row],[Poule definitief]],6)="Fights",LEFT(TabelInschrijvingen[[#This Row],[Poule definitief]],11)&lt;&gt;"Fights Team"),1,0)</f>
        <v>0</v>
      </c>
    </row>
    <row r="186" spans="2:27" x14ac:dyDescent="0.3">
      <c r="B186" t="str">
        <f>IFERROR(IF(TabelInschrijvingen[[#This Row],[Firstname]]="","",B185+1),1)</f>
        <v/>
      </c>
      <c r="C186" t="str">
        <f t="shared" si="4"/>
        <v/>
      </c>
      <c r="J186" s="1"/>
      <c r="K186" s="14"/>
      <c r="L186" s="14"/>
      <c r="M186" s="8" t="str">
        <f t="shared" si="5"/>
        <v/>
      </c>
      <c r="N186" t="str">
        <f>IF(M186="","",IF(OR(J186="Team kata",J186="Team fights"),IF(TabelInschrijvingen[[#This Row],[IBF member?]]="Yes",Opties!$E$7,Opties!$E$8),IF(M186&gt;=16,IF(TabelInschrijvingen[[#This Row],[IBF member?]]="Yes",Opties!$E$5,Opties!$E$6),IF(L186="Yes",Opties!$E$3,Opties!$E$4))))</f>
        <v/>
      </c>
      <c r="O18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6" s="14" t="str">
        <f>IF(TabelInschrijvingen[[#This Row],[Category (Kata/Fights)]]="Kata Veterans","Kata Veterans",IF(TabelInschrijvingen[[#This Row],[Category (Kata/Fights)]]="Fights Veterans","Fights Veterans",""))</f>
        <v/>
      </c>
      <c r="Q18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6" s="15">
        <f>INDEX(AD:AD,MATCH(TabelInschrijvingen[[#This Row],[Team name]],AC:AC,0),1)</f>
        <v>0</v>
      </c>
      <c r="Y186" s="15" t="str">
        <f>IF(TabelInschrijvingen[[#This Row],[Poule]]="","",COUNTIF(O:O,TabelInschrijvingen[[#This Row],[Poule definitief]]))</f>
        <v/>
      </c>
      <c r="Z186" s="15" t="str">
        <f>TabelInschrijvingen[[#This Row],[Poule]]</f>
        <v/>
      </c>
      <c r="AA186" s="15">
        <f>IF(AND(LEFT(TabelInschrijvingen[[#This Row],[Poule definitief]],6)="Fights",LEFT(TabelInschrijvingen[[#This Row],[Poule definitief]],11)&lt;&gt;"Fights Team"),1,0)</f>
        <v>0</v>
      </c>
    </row>
    <row r="187" spans="2:27" x14ac:dyDescent="0.3">
      <c r="B187" t="str">
        <f>IFERROR(IF(TabelInschrijvingen[[#This Row],[Firstname]]="","",B186+1),1)</f>
        <v/>
      </c>
      <c r="C187" t="str">
        <f t="shared" si="4"/>
        <v/>
      </c>
      <c r="J187" s="1"/>
      <c r="K187" s="14"/>
      <c r="L187" s="14"/>
      <c r="M187" s="8" t="str">
        <f t="shared" si="5"/>
        <v/>
      </c>
      <c r="N187" t="str">
        <f>IF(M187="","",IF(OR(J187="Team kata",J187="Team fights"),IF(TabelInschrijvingen[[#This Row],[IBF member?]]="Yes",Opties!$E$7,Opties!$E$8),IF(M187&gt;=16,IF(TabelInschrijvingen[[#This Row],[IBF member?]]="Yes",Opties!$E$5,Opties!$E$6),IF(L187="Yes",Opties!$E$3,Opties!$E$4))))</f>
        <v/>
      </c>
      <c r="O18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7" s="14" t="str">
        <f>IF(TabelInschrijvingen[[#This Row],[Category (Kata/Fights)]]="Kata Veterans","Kata Veterans",IF(TabelInschrijvingen[[#This Row],[Category (Kata/Fights)]]="Fights Veterans","Fights Veterans",""))</f>
        <v/>
      </c>
      <c r="Q18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7" s="15">
        <f>INDEX(AD:AD,MATCH(TabelInschrijvingen[[#This Row],[Team name]],AC:AC,0),1)</f>
        <v>0</v>
      </c>
      <c r="Y187" s="15" t="str">
        <f>IF(TabelInschrijvingen[[#This Row],[Poule]]="","",COUNTIF(O:O,TabelInschrijvingen[[#This Row],[Poule definitief]]))</f>
        <v/>
      </c>
      <c r="Z187" s="15" t="str">
        <f>TabelInschrijvingen[[#This Row],[Poule]]</f>
        <v/>
      </c>
      <c r="AA187" s="15">
        <f>IF(AND(LEFT(TabelInschrijvingen[[#This Row],[Poule definitief]],6)="Fights",LEFT(TabelInschrijvingen[[#This Row],[Poule definitief]],11)&lt;&gt;"Fights Team"),1,0)</f>
        <v>0</v>
      </c>
    </row>
    <row r="188" spans="2:27" x14ac:dyDescent="0.3">
      <c r="B188" t="str">
        <f>IFERROR(IF(TabelInschrijvingen[[#This Row],[Firstname]]="","",B187+1),1)</f>
        <v/>
      </c>
      <c r="C188" t="str">
        <f t="shared" si="4"/>
        <v/>
      </c>
      <c r="J188" s="1"/>
      <c r="K188" s="14"/>
      <c r="L188" s="14"/>
      <c r="M188" s="8" t="str">
        <f t="shared" si="5"/>
        <v/>
      </c>
      <c r="N188" t="str">
        <f>IF(M188="","",IF(OR(J188="Team kata",J188="Team fights"),IF(TabelInschrijvingen[[#This Row],[IBF member?]]="Yes",Opties!$E$7,Opties!$E$8),IF(M188&gt;=16,IF(TabelInschrijvingen[[#This Row],[IBF member?]]="Yes",Opties!$E$5,Opties!$E$6),IF(L188="Yes",Opties!$E$3,Opties!$E$4))))</f>
        <v/>
      </c>
      <c r="O18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8" s="14" t="str">
        <f>IF(TabelInschrijvingen[[#This Row],[Category (Kata/Fights)]]="Kata Veterans","Kata Veterans",IF(TabelInschrijvingen[[#This Row],[Category (Kata/Fights)]]="Fights Veterans","Fights Veterans",""))</f>
        <v/>
      </c>
      <c r="Q18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8" s="15">
        <f>INDEX(AD:AD,MATCH(TabelInschrijvingen[[#This Row],[Team name]],AC:AC,0),1)</f>
        <v>0</v>
      </c>
      <c r="Y188" s="15" t="str">
        <f>IF(TabelInschrijvingen[[#This Row],[Poule]]="","",COUNTIF(O:O,TabelInschrijvingen[[#This Row],[Poule definitief]]))</f>
        <v/>
      </c>
      <c r="Z188" s="15" t="str">
        <f>TabelInschrijvingen[[#This Row],[Poule]]</f>
        <v/>
      </c>
      <c r="AA188" s="15">
        <f>IF(AND(LEFT(TabelInschrijvingen[[#This Row],[Poule definitief]],6)="Fights",LEFT(TabelInschrijvingen[[#This Row],[Poule definitief]],11)&lt;&gt;"Fights Team"),1,0)</f>
        <v>0</v>
      </c>
    </row>
    <row r="189" spans="2:27" x14ac:dyDescent="0.3">
      <c r="B189" t="str">
        <f>IFERROR(IF(TabelInschrijvingen[[#This Row],[Firstname]]="","",B188+1),1)</f>
        <v/>
      </c>
      <c r="C189" t="str">
        <f t="shared" si="4"/>
        <v/>
      </c>
      <c r="J189" s="1"/>
      <c r="K189" s="14"/>
      <c r="L189" s="14"/>
      <c r="M189" s="8" t="str">
        <f t="shared" si="5"/>
        <v/>
      </c>
      <c r="N189" t="str">
        <f>IF(M189="","",IF(OR(J189="Team kata",J189="Team fights"),IF(TabelInschrijvingen[[#This Row],[IBF member?]]="Yes",Opties!$E$7,Opties!$E$8),IF(M189&gt;=16,IF(TabelInschrijvingen[[#This Row],[IBF member?]]="Yes",Opties!$E$5,Opties!$E$6),IF(L189="Yes",Opties!$E$3,Opties!$E$4))))</f>
        <v/>
      </c>
      <c r="O18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89" s="14" t="str">
        <f>IF(TabelInschrijvingen[[#This Row],[Category (Kata/Fights)]]="Kata Veterans","Kata Veterans",IF(TabelInschrijvingen[[#This Row],[Category (Kata/Fights)]]="Fights Veterans","Fights Veterans",""))</f>
        <v/>
      </c>
      <c r="Q18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8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8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8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8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8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8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89" s="15">
        <f>INDEX(AD:AD,MATCH(TabelInschrijvingen[[#This Row],[Team name]],AC:AC,0),1)</f>
        <v>0</v>
      </c>
      <c r="Y189" s="15" t="str">
        <f>IF(TabelInschrijvingen[[#This Row],[Poule]]="","",COUNTIF(O:O,TabelInschrijvingen[[#This Row],[Poule definitief]]))</f>
        <v/>
      </c>
      <c r="Z189" s="15" t="str">
        <f>TabelInschrijvingen[[#This Row],[Poule]]</f>
        <v/>
      </c>
      <c r="AA189" s="15">
        <f>IF(AND(LEFT(TabelInschrijvingen[[#This Row],[Poule definitief]],6)="Fights",LEFT(TabelInschrijvingen[[#This Row],[Poule definitief]],11)&lt;&gt;"Fights Team"),1,0)</f>
        <v>0</v>
      </c>
    </row>
    <row r="190" spans="2:27" x14ac:dyDescent="0.3">
      <c r="B190" t="str">
        <f>IFERROR(IF(TabelInschrijvingen[[#This Row],[Firstname]]="","",B189+1),1)</f>
        <v/>
      </c>
      <c r="C190" t="str">
        <f t="shared" si="4"/>
        <v/>
      </c>
      <c r="J190" s="1"/>
      <c r="K190" s="14"/>
      <c r="L190" s="14"/>
      <c r="M190" s="8" t="str">
        <f t="shared" si="5"/>
        <v/>
      </c>
      <c r="N190" t="str">
        <f>IF(M190="","",IF(OR(J190="Team kata",J190="Team fights"),IF(TabelInschrijvingen[[#This Row],[IBF member?]]="Yes",Opties!$E$7,Opties!$E$8),IF(M190&gt;=16,IF(TabelInschrijvingen[[#This Row],[IBF member?]]="Yes",Opties!$E$5,Opties!$E$6),IF(L190="Yes",Opties!$E$3,Opties!$E$4))))</f>
        <v/>
      </c>
      <c r="O19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0" s="14" t="str">
        <f>IF(TabelInschrijvingen[[#This Row],[Category (Kata/Fights)]]="Kata Veterans","Kata Veterans",IF(TabelInschrijvingen[[#This Row],[Category (Kata/Fights)]]="Fights Veterans","Fights Veterans",""))</f>
        <v/>
      </c>
      <c r="Q19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0" s="15">
        <f>INDEX(AD:AD,MATCH(TabelInschrijvingen[[#This Row],[Team name]],AC:AC,0),1)</f>
        <v>0</v>
      </c>
      <c r="Y190" s="15" t="str">
        <f>IF(TabelInschrijvingen[[#This Row],[Poule]]="","",COUNTIF(O:O,TabelInschrijvingen[[#This Row],[Poule definitief]]))</f>
        <v/>
      </c>
      <c r="Z190" s="15" t="str">
        <f>TabelInschrijvingen[[#This Row],[Poule]]</f>
        <v/>
      </c>
      <c r="AA190" s="15">
        <f>IF(AND(LEFT(TabelInschrijvingen[[#This Row],[Poule definitief]],6)="Fights",LEFT(TabelInschrijvingen[[#This Row],[Poule definitief]],11)&lt;&gt;"Fights Team"),1,0)</f>
        <v>0</v>
      </c>
    </row>
    <row r="191" spans="2:27" x14ac:dyDescent="0.3">
      <c r="B191" t="str">
        <f>IFERROR(IF(TabelInschrijvingen[[#This Row],[Firstname]]="","",B190+1),1)</f>
        <v/>
      </c>
      <c r="C191" t="str">
        <f t="shared" si="4"/>
        <v/>
      </c>
      <c r="J191" s="1"/>
      <c r="K191" s="14"/>
      <c r="L191" s="14"/>
      <c r="M191" s="8" t="str">
        <f t="shared" si="5"/>
        <v/>
      </c>
      <c r="N191" t="str">
        <f>IF(M191="","",IF(OR(J191="Team kata",J191="Team fights"),IF(TabelInschrijvingen[[#This Row],[IBF member?]]="Yes",Opties!$E$7,Opties!$E$8),IF(M191&gt;=16,IF(TabelInschrijvingen[[#This Row],[IBF member?]]="Yes",Opties!$E$5,Opties!$E$6),IF(L191="Yes",Opties!$E$3,Opties!$E$4))))</f>
        <v/>
      </c>
      <c r="O19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1" s="14" t="str">
        <f>IF(TabelInschrijvingen[[#This Row],[Category (Kata/Fights)]]="Kata Veterans","Kata Veterans",IF(TabelInschrijvingen[[#This Row],[Category (Kata/Fights)]]="Fights Veterans","Fights Veterans",""))</f>
        <v/>
      </c>
      <c r="Q19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1" s="15">
        <f>INDEX(AD:AD,MATCH(TabelInschrijvingen[[#This Row],[Team name]],AC:AC,0),1)</f>
        <v>0</v>
      </c>
      <c r="Y191" s="15" t="str">
        <f>IF(TabelInschrijvingen[[#This Row],[Poule]]="","",COUNTIF(O:O,TabelInschrijvingen[[#This Row],[Poule definitief]]))</f>
        <v/>
      </c>
      <c r="Z191" s="15" t="str">
        <f>TabelInschrijvingen[[#This Row],[Poule]]</f>
        <v/>
      </c>
      <c r="AA191" s="15">
        <f>IF(AND(LEFT(TabelInschrijvingen[[#This Row],[Poule definitief]],6)="Fights",LEFT(TabelInschrijvingen[[#This Row],[Poule definitief]],11)&lt;&gt;"Fights Team"),1,0)</f>
        <v>0</v>
      </c>
    </row>
    <row r="192" spans="2:27" x14ac:dyDescent="0.3">
      <c r="B192" t="str">
        <f>IFERROR(IF(TabelInschrijvingen[[#This Row],[Firstname]]="","",B191+1),1)</f>
        <v/>
      </c>
      <c r="C192" t="str">
        <f t="shared" si="4"/>
        <v/>
      </c>
      <c r="J192" s="1"/>
      <c r="K192" s="14"/>
      <c r="L192" s="14"/>
      <c r="M192" s="8" t="str">
        <f t="shared" si="5"/>
        <v/>
      </c>
      <c r="N192" t="str">
        <f>IF(M192="","",IF(OR(J192="Team kata",J192="Team fights"),IF(TabelInschrijvingen[[#This Row],[IBF member?]]="Yes",Opties!$E$7,Opties!$E$8),IF(M192&gt;=16,IF(TabelInschrijvingen[[#This Row],[IBF member?]]="Yes",Opties!$E$5,Opties!$E$6),IF(L192="Yes",Opties!$E$3,Opties!$E$4))))</f>
        <v/>
      </c>
      <c r="O19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2" s="14" t="str">
        <f>IF(TabelInschrijvingen[[#This Row],[Category (Kata/Fights)]]="Kata Veterans","Kata Veterans",IF(TabelInschrijvingen[[#This Row],[Category (Kata/Fights)]]="Fights Veterans","Fights Veterans",""))</f>
        <v/>
      </c>
      <c r="Q19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2" s="15">
        <f>INDEX(AD:AD,MATCH(TabelInschrijvingen[[#This Row],[Team name]],AC:AC,0),1)</f>
        <v>0</v>
      </c>
      <c r="Y192" s="15" t="str">
        <f>IF(TabelInschrijvingen[[#This Row],[Poule]]="","",COUNTIF(O:O,TabelInschrijvingen[[#This Row],[Poule definitief]]))</f>
        <v/>
      </c>
      <c r="Z192" s="15" t="str">
        <f>TabelInschrijvingen[[#This Row],[Poule]]</f>
        <v/>
      </c>
      <c r="AA192" s="15">
        <f>IF(AND(LEFT(TabelInschrijvingen[[#This Row],[Poule definitief]],6)="Fights",LEFT(TabelInschrijvingen[[#This Row],[Poule definitief]],11)&lt;&gt;"Fights Team"),1,0)</f>
        <v>0</v>
      </c>
    </row>
    <row r="193" spans="2:27" x14ac:dyDescent="0.3">
      <c r="B193" t="str">
        <f>IFERROR(IF(TabelInschrijvingen[[#This Row],[Firstname]]="","",B192+1),1)</f>
        <v/>
      </c>
      <c r="C193" t="str">
        <f t="shared" si="4"/>
        <v/>
      </c>
      <c r="J193" s="1"/>
      <c r="K193" s="14"/>
      <c r="L193" s="14"/>
      <c r="M193" s="8" t="str">
        <f t="shared" si="5"/>
        <v/>
      </c>
      <c r="N193" t="str">
        <f>IF(M193="","",IF(OR(J193="Team kata",J193="Team fights"),IF(TabelInschrijvingen[[#This Row],[IBF member?]]="Yes",Opties!$E$7,Opties!$E$8),IF(M193&gt;=16,IF(TabelInschrijvingen[[#This Row],[IBF member?]]="Yes",Opties!$E$5,Opties!$E$6),IF(L193="Yes",Opties!$E$3,Opties!$E$4))))</f>
        <v/>
      </c>
      <c r="O19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3" s="14" t="str">
        <f>IF(TabelInschrijvingen[[#This Row],[Category (Kata/Fights)]]="Kata Veterans","Kata Veterans",IF(TabelInschrijvingen[[#This Row],[Category (Kata/Fights)]]="Fights Veterans","Fights Veterans",""))</f>
        <v/>
      </c>
      <c r="Q19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3" s="15">
        <f>INDEX(AD:AD,MATCH(TabelInschrijvingen[[#This Row],[Team name]],AC:AC,0),1)</f>
        <v>0</v>
      </c>
      <c r="Y193" s="15" t="str">
        <f>IF(TabelInschrijvingen[[#This Row],[Poule]]="","",COUNTIF(O:O,TabelInschrijvingen[[#This Row],[Poule definitief]]))</f>
        <v/>
      </c>
      <c r="Z193" s="15" t="str">
        <f>TabelInschrijvingen[[#This Row],[Poule]]</f>
        <v/>
      </c>
      <c r="AA193" s="15">
        <f>IF(AND(LEFT(TabelInschrijvingen[[#This Row],[Poule definitief]],6)="Fights",LEFT(TabelInschrijvingen[[#This Row],[Poule definitief]],11)&lt;&gt;"Fights Team"),1,0)</f>
        <v>0</v>
      </c>
    </row>
    <row r="194" spans="2:27" x14ac:dyDescent="0.3">
      <c r="B194" t="str">
        <f>IFERROR(IF(TabelInschrijvingen[[#This Row],[Firstname]]="","",B193+1),1)</f>
        <v/>
      </c>
      <c r="C194" t="str">
        <f t="shared" si="4"/>
        <v/>
      </c>
      <c r="J194" s="1"/>
      <c r="K194" s="14"/>
      <c r="L194" s="14"/>
      <c r="M194" s="8" t="str">
        <f t="shared" si="5"/>
        <v/>
      </c>
      <c r="N194" t="str">
        <f>IF(M194="","",IF(OR(J194="Team kata",J194="Team fights"),IF(TabelInschrijvingen[[#This Row],[IBF member?]]="Yes",Opties!$E$7,Opties!$E$8),IF(M194&gt;=16,IF(TabelInschrijvingen[[#This Row],[IBF member?]]="Yes",Opties!$E$5,Opties!$E$6),IF(L194="Yes",Opties!$E$3,Opties!$E$4))))</f>
        <v/>
      </c>
      <c r="O19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4" s="14" t="str">
        <f>IF(TabelInschrijvingen[[#This Row],[Category (Kata/Fights)]]="Kata Veterans","Kata Veterans",IF(TabelInschrijvingen[[#This Row],[Category (Kata/Fights)]]="Fights Veterans","Fights Veterans",""))</f>
        <v/>
      </c>
      <c r="Q19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4" s="15">
        <f>INDEX(AD:AD,MATCH(TabelInschrijvingen[[#This Row],[Team name]],AC:AC,0),1)</f>
        <v>0</v>
      </c>
      <c r="Y194" s="15" t="str">
        <f>IF(TabelInschrijvingen[[#This Row],[Poule]]="","",COUNTIF(O:O,TabelInschrijvingen[[#This Row],[Poule definitief]]))</f>
        <v/>
      </c>
      <c r="Z194" s="15" t="str">
        <f>TabelInschrijvingen[[#This Row],[Poule]]</f>
        <v/>
      </c>
      <c r="AA194" s="15">
        <f>IF(AND(LEFT(TabelInschrijvingen[[#This Row],[Poule definitief]],6)="Fights",LEFT(TabelInschrijvingen[[#This Row],[Poule definitief]],11)&lt;&gt;"Fights Team"),1,0)</f>
        <v>0</v>
      </c>
    </row>
    <row r="195" spans="2:27" x14ac:dyDescent="0.3">
      <c r="B195" t="str">
        <f>IFERROR(IF(TabelInschrijvingen[[#This Row],[Firstname]]="","",B194+1),1)</f>
        <v/>
      </c>
      <c r="C195" t="str">
        <f t="shared" si="4"/>
        <v/>
      </c>
      <c r="J195" s="1"/>
      <c r="K195" s="14"/>
      <c r="L195" s="14"/>
      <c r="M195" s="8" t="str">
        <f t="shared" si="5"/>
        <v/>
      </c>
      <c r="N195" t="str">
        <f>IF(M195="","",IF(OR(J195="Team kata",J195="Team fights"),IF(TabelInschrijvingen[[#This Row],[IBF member?]]="Yes",Opties!$E$7,Opties!$E$8),IF(M195&gt;=16,IF(TabelInschrijvingen[[#This Row],[IBF member?]]="Yes",Opties!$E$5,Opties!$E$6),IF(L195="Yes",Opties!$E$3,Opties!$E$4))))</f>
        <v/>
      </c>
      <c r="O19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5" s="14" t="str">
        <f>IF(TabelInschrijvingen[[#This Row],[Category (Kata/Fights)]]="Kata Veterans","Kata Veterans",IF(TabelInschrijvingen[[#This Row],[Category (Kata/Fights)]]="Fights Veterans","Fights Veterans",""))</f>
        <v/>
      </c>
      <c r="Q19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5" s="15">
        <f>INDEX(AD:AD,MATCH(TabelInschrijvingen[[#This Row],[Team name]],AC:AC,0),1)</f>
        <v>0</v>
      </c>
      <c r="Y195" s="15" t="str">
        <f>IF(TabelInschrijvingen[[#This Row],[Poule]]="","",COUNTIF(O:O,TabelInschrijvingen[[#This Row],[Poule definitief]]))</f>
        <v/>
      </c>
      <c r="Z195" s="15" t="str">
        <f>TabelInschrijvingen[[#This Row],[Poule]]</f>
        <v/>
      </c>
      <c r="AA195" s="15">
        <f>IF(AND(LEFT(TabelInschrijvingen[[#This Row],[Poule definitief]],6)="Fights",LEFT(TabelInschrijvingen[[#This Row],[Poule definitief]],11)&lt;&gt;"Fights Team"),1,0)</f>
        <v>0</v>
      </c>
    </row>
    <row r="196" spans="2:27" x14ac:dyDescent="0.3">
      <c r="B196" t="str">
        <f>IFERROR(IF(TabelInschrijvingen[[#This Row],[Firstname]]="","",B195+1),1)</f>
        <v/>
      </c>
      <c r="C196" t="str">
        <f t="shared" si="4"/>
        <v/>
      </c>
      <c r="J196" s="1"/>
      <c r="K196" s="14"/>
      <c r="L196" s="14"/>
      <c r="M196" s="8" t="str">
        <f t="shared" si="5"/>
        <v/>
      </c>
      <c r="N196" t="str">
        <f>IF(M196="","",IF(OR(J196="Team kata",J196="Team fights"),IF(TabelInschrijvingen[[#This Row],[IBF member?]]="Yes",Opties!$E$7,Opties!$E$8),IF(M196&gt;=16,IF(TabelInschrijvingen[[#This Row],[IBF member?]]="Yes",Opties!$E$5,Opties!$E$6),IF(L196="Yes",Opties!$E$3,Opties!$E$4))))</f>
        <v/>
      </c>
      <c r="O19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6" s="14" t="str">
        <f>IF(TabelInschrijvingen[[#This Row],[Category (Kata/Fights)]]="Kata Veterans","Kata Veterans",IF(TabelInschrijvingen[[#This Row],[Category (Kata/Fights)]]="Fights Veterans","Fights Veterans",""))</f>
        <v/>
      </c>
      <c r="Q19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6" s="15">
        <f>INDEX(AD:AD,MATCH(TabelInschrijvingen[[#This Row],[Team name]],AC:AC,0),1)</f>
        <v>0</v>
      </c>
      <c r="Y196" s="15" t="str">
        <f>IF(TabelInschrijvingen[[#This Row],[Poule]]="","",COUNTIF(O:O,TabelInschrijvingen[[#This Row],[Poule definitief]]))</f>
        <v/>
      </c>
      <c r="Z196" s="15" t="str">
        <f>TabelInschrijvingen[[#This Row],[Poule]]</f>
        <v/>
      </c>
      <c r="AA196" s="15">
        <f>IF(AND(LEFT(TabelInschrijvingen[[#This Row],[Poule definitief]],6)="Fights",LEFT(TabelInschrijvingen[[#This Row],[Poule definitief]],11)&lt;&gt;"Fights Team"),1,0)</f>
        <v>0</v>
      </c>
    </row>
    <row r="197" spans="2:27" x14ac:dyDescent="0.3">
      <c r="B197" t="str">
        <f>IFERROR(IF(TabelInschrijvingen[[#This Row],[Firstname]]="","",B196+1),1)</f>
        <v/>
      </c>
      <c r="C197" t="str">
        <f t="shared" si="4"/>
        <v/>
      </c>
      <c r="J197" s="1"/>
      <c r="K197" s="14"/>
      <c r="L197" s="14"/>
      <c r="M197" s="8" t="str">
        <f t="shared" si="5"/>
        <v/>
      </c>
      <c r="N197" t="str">
        <f>IF(M197="","",IF(OR(J197="Team kata",J197="Team fights"),IF(TabelInschrijvingen[[#This Row],[IBF member?]]="Yes",Opties!$E$7,Opties!$E$8),IF(M197&gt;=16,IF(TabelInschrijvingen[[#This Row],[IBF member?]]="Yes",Opties!$E$5,Opties!$E$6),IF(L197="Yes",Opties!$E$3,Opties!$E$4))))</f>
        <v/>
      </c>
      <c r="O19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7" s="14" t="str">
        <f>IF(TabelInschrijvingen[[#This Row],[Category (Kata/Fights)]]="Kata Veterans","Kata Veterans",IF(TabelInschrijvingen[[#This Row],[Category (Kata/Fights)]]="Fights Veterans","Fights Veterans",""))</f>
        <v/>
      </c>
      <c r="Q19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7" s="15">
        <f>INDEX(AD:AD,MATCH(TabelInschrijvingen[[#This Row],[Team name]],AC:AC,0),1)</f>
        <v>0</v>
      </c>
      <c r="Y197" s="15" t="str">
        <f>IF(TabelInschrijvingen[[#This Row],[Poule]]="","",COUNTIF(O:O,TabelInschrijvingen[[#This Row],[Poule definitief]]))</f>
        <v/>
      </c>
      <c r="Z197" s="15" t="str">
        <f>TabelInschrijvingen[[#This Row],[Poule]]</f>
        <v/>
      </c>
      <c r="AA197" s="15">
        <f>IF(AND(LEFT(TabelInschrijvingen[[#This Row],[Poule definitief]],6)="Fights",LEFT(TabelInschrijvingen[[#This Row],[Poule definitief]],11)&lt;&gt;"Fights Team"),1,0)</f>
        <v>0</v>
      </c>
    </row>
    <row r="198" spans="2:27" x14ac:dyDescent="0.3">
      <c r="B198" t="str">
        <f>IFERROR(IF(TabelInschrijvingen[[#This Row],[Firstname]]="","",B197+1),1)</f>
        <v/>
      </c>
      <c r="C198" t="str">
        <f t="shared" si="4"/>
        <v/>
      </c>
      <c r="J198" s="1"/>
      <c r="K198" s="14"/>
      <c r="L198" s="14"/>
      <c r="M198" s="8" t="str">
        <f t="shared" si="5"/>
        <v/>
      </c>
      <c r="N198" t="str">
        <f>IF(M198="","",IF(OR(J198="Team kata",J198="Team fights"),IF(TabelInschrijvingen[[#This Row],[IBF member?]]="Yes",Opties!$E$7,Opties!$E$8),IF(M198&gt;=16,IF(TabelInschrijvingen[[#This Row],[IBF member?]]="Yes",Opties!$E$5,Opties!$E$6),IF(L198="Yes",Opties!$E$3,Opties!$E$4))))</f>
        <v/>
      </c>
      <c r="O19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8" s="14" t="str">
        <f>IF(TabelInschrijvingen[[#This Row],[Category (Kata/Fights)]]="Kata Veterans","Kata Veterans",IF(TabelInschrijvingen[[#This Row],[Category (Kata/Fights)]]="Fights Veterans","Fights Veterans",""))</f>
        <v/>
      </c>
      <c r="Q19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8" s="15">
        <f>INDEX(AD:AD,MATCH(TabelInschrijvingen[[#This Row],[Team name]],AC:AC,0),1)</f>
        <v>0</v>
      </c>
      <c r="Y198" s="15" t="str">
        <f>IF(TabelInschrijvingen[[#This Row],[Poule]]="","",COUNTIF(O:O,TabelInschrijvingen[[#This Row],[Poule definitief]]))</f>
        <v/>
      </c>
      <c r="Z198" s="15" t="str">
        <f>TabelInschrijvingen[[#This Row],[Poule]]</f>
        <v/>
      </c>
      <c r="AA198" s="15">
        <f>IF(AND(LEFT(TabelInschrijvingen[[#This Row],[Poule definitief]],6)="Fights",LEFT(TabelInschrijvingen[[#This Row],[Poule definitief]],11)&lt;&gt;"Fights Team"),1,0)</f>
        <v>0</v>
      </c>
    </row>
    <row r="199" spans="2:27" x14ac:dyDescent="0.3">
      <c r="B199" t="str">
        <f>IFERROR(IF(TabelInschrijvingen[[#This Row],[Firstname]]="","",B198+1),1)</f>
        <v/>
      </c>
      <c r="C199" t="str">
        <f t="shared" si="4"/>
        <v/>
      </c>
      <c r="J199" s="1"/>
      <c r="K199" s="14"/>
      <c r="L199" s="14"/>
      <c r="M199" s="8" t="str">
        <f t="shared" si="5"/>
        <v/>
      </c>
      <c r="N199" t="str">
        <f>IF(M199="","",IF(OR(J199="Team kata",J199="Team fights"),IF(TabelInschrijvingen[[#This Row],[IBF member?]]="Yes",Opties!$E$7,Opties!$E$8),IF(M199&gt;=16,IF(TabelInschrijvingen[[#This Row],[IBF member?]]="Yes",Opties!$E$5,Opties!$E$6),IF(L199="Yes",Opties!$E$3,Opties!$E$4))))</f>
        <v/>
      </c>
      <c r="O19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199" s="14" t="str">
        <f>IF(TabelInschrijvingen[[#This Row],[Category (Kata/Fights)]]="Kata Veterans","Kata Veterans",IF(TabelInschrijvingen[[#This Row],[Category (Kata/Fights)]]="Fights Veterans","Fights Veterans",""))</f>
        <v/>
      </c>
      <c r="Q19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19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19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19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19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19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19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199" s="15">
        <f>INDEX(AD:AD,MATCH(TabelInschrijvingen[[#This Row],[Team name]],AC:AC,0),1)</f>
        <v>0</v>
      </c>
      <c r="Y199" s="15" t="str">
        <f>IF(TabelInschrijvingen[[#This Row],[Poule]]="","",COUNTIF(O:O,TabelInschrijvingen[[#This Row],[Poule definitief]]))</f>
        <v/>
      </c>
      <c r="Z199" s="15" t="str">
        <f>TabelInschrijvingen[[#This Row],[Poule]]</f>
        <v/>
      </c>
      <c r="AA199" s="15">
        <f>IF(AND(LEFT(TabelInschrijvingen[[#This Row],[Poule definitief]],6)="Fights",LEFT(TabelInschrijvingen[[#This Row],[Poule definitief]],11)&lt;&gt;"Fights Team"),1,0)</f>
        <v>0</v>
      </c>
    </row>
    <row r="200" spans="2:27" x14ac:dyDescent="0.3">
      <c r="B200" t="str">
        <f>IFERROR(IF(TabelInschrijvingen[[#This Row],[Firstname]]="","",B199+1),1)</f>
        <v/>
      </c>
      <c r="C200" t="str">
        <f t="shared" si="4"/>
        <v/>
      </c>
      <c r="J200" s="1"/>
      <c r="K200" s="14"/>
      <c r="L200" s="14"/>
      <c r="M200" s="8" t="str">
        <f t="shared" si="5"/>
        <v/>
      </c>
      <c r="N200" t="str">
        <f>IF(M200="","",IF(OR(J200="Team kata",J200="Team fights"),IF(TabelInschrijvingen[[#This Row],[IBF member?]]="Yes",Opties!$E$7,Opties!$E$8),IF(M200&gt;=16,IF(TabelInschrijvingen[[#This Row],[IBF member?]]="Yes",Opties!$E$5,Opties!$E$6),IF(L200="Yes",Opties!$E$3,Opties!$E$4))))</f>
        <v/>
      </c>
      <c r="O20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0" s="14" t="str">
        <f>IF(TabelInschrijvingen[[#This Row],[Category (Kata/Fights)]]="Kata Veterans","Kata Veterans",IF(TabelInschrijvingen[[#This Row],[Category (Kata/Fights)]]="Fights Veterans","Fights Veterans",""))</f>
        <v/>
      </c>
      <c r="Q20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0" s="15">
        <f>INDEX(AD:AD,MATCH(TabelInschrijvingen[[#This Row],[Team name]],AC:AC,0),1)</f>
        <v>0</v>
      </c>
      <c r="Y200" s="15" t="str">
        <f>IF(TabelInschrijvingen[[#This Row],[Poule]]="","",COUNTIF(O:O,TabelInschrijvingen[[#This Row],[Poule definitief]]))</f>
        <v/>
      </c>
      <c r="Z200" s="15" t="str">
        <f>TabelInschrijvingen[[#This Row],[Poule]]</f>
        <v/>
      </c>
      <c r="AA200" s="15">
        <f>IF(AND(LEFT(TabelInschrijvingen[[#This Row],[Poule definitief]],6)="Fights",LEFT(TabelInschrijvingen[[#This Row],[Poule definitief]],11)&lt;&gt;"Fights Team"),1,0)</f>
        <v>0</v>
      </c>
    </row>
    <row r="201" spans="2:27" x14ac:dyDescent="0.3">
      <c r="B201" t="str">
        <f>IFERROR(IF(TabelInschrijvingen[[#This Row],[Firstname]]="","",B200+1),1)</f>
        <v/>
      </c>
      <c r="C201" t="str">
        <f t="shared" si="4"/>
        <v/>
      </c>
      <c r="J201" s="1"/>
      <c r="K201" s="14"/>
      <c r="L201" s="14"/>
      <c r="M201" s="8" t="str">
        <f t="shared" si="5"/>
        <v/>
      </c>
      <c r="N201" t="str">
        <f>IF(M201="","",IF(OR(J201="Team kata",J201="Team fights"),IF(TabelInschrijvingen[[#This Row],[IBF member?]]="Yes",Opties!$E$7,Opties!$E$8),IF(M201&gt;=16,IF(TabelInschrijvingen[[#This Row],[IBF member?]]="Yes",Opties!$E$5,Opties!$E$6),IF(L201="Yes",Opties!$E$3,Opties!$E$4))))</f>
        <v/>
      </c>
      <c r="O20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1" s="14" t="str">
        <f>IF(TabelInschrijvingen[[#This Row],[Category (Kata/Fights)]]="Kata Veterans","Kata Veterans",IF(TabelInschrijvingen[[#This Row],[Category (Kata/Fights)]]="Fights Veterans","Fights Veterans",""))</f>
        <v/>
      </c>
      <c r="Q20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1" s="15">
        <f>INDEX(AD:AD,MATCH(TabelInschrijvingen[[#This Row],[Team name]],AC:AC,0),1)</f>
        <v>0</v>
      </c>
      <c r="Y201" s="15" t="str">
        <f>IF(TabelInschrijvingen[[#This Row],[Poule]]="","",COUNTIF(O:O,TabelInschrijvingen[[#This Row],[Poule definitief]]))</f>
        <v/>
      </c>
      <c r="Z201" s="15" t="str">
        <f>TabelInschrijvingen[[#This Row],[Poule]]</f>
        <v/>
      </c>
      <c r="AA201" s="15">
        <f>IF(AND(LEFT(TabelInschrijvingen[[#This Row],[Poule definitief]],6)="Fights",LEFT(TabelInschrijvingen[[#This Row],[Poule definitief]],11)&lt;&gt;"Fights Team"),1,0)</f>
        <v>0</v>
      </c>
    </row>
    <row r="202" spans="2:27" x14ac:dyDescent="0.3">
      <c r="B202" t="str">
        <f>IFERROR(IF(TabelInschrijvingen[[#This Row],[Firstname]]="","",B201+1),1)</f>
        <v/>
      </c>
      <c r="C202" t="str">
        <f t="shared" si="4"/>
        <v/>
      </c>
      <c r="J202" s="1"/>
      <c r="K202" s="14"/>
      <c r="L202" s="14"/>
      <c r="M202" s="8" t="str">
        <f t="shared" si="5"/>
        <v/>
      </c>
      <c r="N202" t="str">
        <f>IF(M202="","",IF(OR(J202="Team kata",J202="Team fights"),IF(TabelInschrijvingen[[#This Row],[IBF member?]]="Yes",Opties!$E$7,Opties!$E$8),IF(M202&gt;=16,IF(TabelInschrijvingen[[#This Row],[IBF member?]]="Yes",Opties!$E$5,Opties!$E$6),IF(L202="Yes",Opties!$E$3,Opties!$E$4))))</f>
        <v/>
      </c>
      <c r="O20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2" s="14" t="str">
        <f>IF(TabelInschrijvingen[[#This Row],[Category (Kata/Fights)]]="Kata Veterans","Kata Veterans",IF(TabelInschrijvingen[[#This Row],[Category (Kata/Fights)]]="Fights Veterans","Fights Veterans",""))</f>
        <v/>
      </c>
      <c r="Q20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2" s="15">
        <f>INDEX(AD:AD,MATCH(TabelInschrijvingen[[#This Row],[Team name]],AC:AC,0),1)</f>
        <v>0</v>
      </c>
      <c r="Y202" s="15" t="str">
        <f>IF(TabelInschrijvingen[[#This Row],[Poule]]="","",COUNTIF(O:O,TabelInschrijvingen[[#This Row],[Poule definitief]]))</f>
        <v/>
      </c>
      <c r="Z202" s="15" t="str">
        <f>TabelInschrijvingen[[#This Row],[Poule]]</f>
        <v/>
      </c>
      <c r="AA202" s="15">
        <f>IF(AND(LEFT(TabelInschrijvingen[[#This Row],[Poule definitief]],6)="Fights",LEFT(TabelInschrijvingen[[#This Row],[Poule definitief]],11)&lt;&gt;"Fights Team"),1,0)</f>
        <v>0</v>
      </c>
    </row>
    <row r="203" spans="2:27" x14ac:dyDescent="0.3">
      <c r="B203" t="str">
        <f>IFERROR(IF(TabelInschrijvingen[[#This Row],[Firstname]]="","",B202+1),1)</f>
        <v/>
      </c>
      <c r="C203" t="str">
        <f t="shared" si="4"/>
        <v/>
      </c>
      <c r="J203" s="1"/>
      <c r="K203" s="14"/>
      <c r="L203" s="14"/>
      <c r="M203" s="8" t="str">
        <f t="shared" si="5"/>
        <v/>
      </c>
      <c r="N203" t="str">
        <f>IF(M203="","",IF(OR(J203="Team kata",J203="Team fights"),IF(TabelInschrijvingen[[#This Row],[IBF member?]]="Yes",Opties!$E$7,Opties!$E$8),IF(M203&gt;=16,IF(TabelInschrijvingen[[#This Row],[IBF member?]]="Yes",Opties!$E$5,Opties!$E$6),IF(L203="Yes",Opties!$E$3,Opties!$E$4))))</f>
        <v/>
      </c>
      <c r="O20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3" s="14" t="str">
        <f>IF(TabelInschrijvingen[[#This Row],[Category (Kata/Fights)]]="Kata Veterans","Kata Veterans",IF(TabelInschrijvingen[[#This Row],[Category (Kata/Fights)]]="Fights Veterans","Fights Veterans",""))</f>
        <v/>
      </c>
      <c r="Q20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3" s="15">
        <f>INDEX(AD:AD,MATCH(TabelInschrijvingen[[#This Row],[Team name]],AC:AC,0),1)</f>
        <v>0</v>
      </c>
      <c r="Y203" s="15" t="str">
        <f>IF(TabelInschrijvingen[[#This Row],[Poule]]="","",COUNTIF(O:O,TabelInschrijvingen[[#This Row],[Poule definitief]]))</f>
        <v/>
      </c>
      <c r="Z203" s="15" t="str">
        <f>TabelInschrijvingen[[#This Row],[Poule]]</f>
        <v/>
      </c>
      <c r="AA203" s="15">
        <f>IF(AND(LEFT(TabelInschrijvingen[[#This Row],[Poule definitief]],6)="Fights",LEFT(TabelInschrijvingen[[#This Row],[Poule definitief]],11)&lt;&gt;"Fights Team"),1,0)</f>
        <v>0</v>
      </c>
    </row>
    <row r="204" spans="2:27" x14ac:dyDescent="0.3">
      <c r="B204" t="str">
        <f>IFERROR(IF(TabelInschrijvingen[[#This Row],[Firstname]]="","",B203+1),1)</f>
        <v/>
      </c>
      <c r="C204" t="str">
        <f t="shared" si="4"/>
        <v/>
      </c>
      <c r="J204" s="1"/>
      <c r="K204" s="14"/>
      <c r="L204" s="14"/>
      <c r="M204" s="8" t="str">
        <f t="shared" si="5"/>
        <v/>
      </c>
      <c r="N204" t="str">
        <f>IF(M204="","",IF(OR(J204="Team kata",J204="Team fights"),IF(TabelInschrijvingen[[#This Row],[IBF member?]]="Yes",Opties!$E$7,Opties!$E$8),IF(M204&gt;=16,IF(TabelInschrijvingen[[#This Row],[IBF member?]]="Yes",Opties!$E$5,Opties!$E$6),IF(L204="Yes",Opties!$E$3,Opties!$E$4))))</f>
        <v/>
      </c>
      <c r="O20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4" s="14" t="str">
        <f>IF(TabelInschrijvingen[[#This Row],[Category (Kata/Fights)]]="Kata Veterans","Kata Veterans",IF(TabelInschrijvingen[[#This Row],[Category (Kata/Fights)]]="Fights Veterans","Fights Veterans",""))</f>
        <v/>
      </c>
      <c r="Q20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4" s="15">
        <f>INDEX(AD:AD,MATCH(TabelInschrijvingen[[#This Row],[Team name]],AC:AC,0),1)</f>
        <v>0</v>
      </c>
      <c r="Y204" s="15" t="str">
        <f>IF(TabelInschrijvingen[[#This Row],[Poule]]="","",COUNTIF(O:O,TabelInschrijvingen[[#This Row],[Poule definitief]]))</f>
        <v/>
      </c>
      <c r="Z204" s="15" t="str">
        <f>TabelInschrijvingen[[#This Row],[Poule]]</f>
        <v/>
      </c>
      <c r="AA204" s="15">
        <f>IF(AND(LEFT(TabelInschrijvingen[[#This Row],[Poule definitief]],6)="Fights",LEFT(TabelInschrijvingen[[#This Row],[Poule definitief]],11)&lt;&gt;"Fights Team"),1,0)</f>
        <v>0</v>
      </c>
    </row>
    <row r="205" spans="2:27" x14ac:dyDescent="0.3">
      <c r="B205" t="str">
        <f>IFERROR(IF(TabelInschrijvingen[[#This Row],[Firstname]]="","",B204+1),1)</f>
        <v/>
      </c>
      <c r="C205" t="str">
        <f t="shared" si="4"/>
        <v/>
      </c>
      <c r="J205" s="1"/>
      <c r="K205" s="14"/>
      <c r="L205" s="14"/>
      <c r="M205" s="8" t="str">
        <f t="shared" si="5"/>
        <v/>
      </c>
      <c r="N205" t="str">
        <f>IF(M205="","",IF(OR(J205="Team kata",J205="Team fights"),IF(TabelInschrijvingen[[#This Row],[IBF member?]]="Yes",Opties!$E$7,Opties!$E$8),IF(M205&gt;=16,IF(TabelInschrijvingen[[#This Row],[IBF member?]]="Yes",Opties!$E$5,Opties!$E$6),IF(L205="Yes",Opties!$E$3,Opties!$E$4))))</f>
        <v/>
      </c>
      <c r="O20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5" s="14" t="str">
        <f>IF(TabelInschrijvingen[[#This Row],[Category (Kata/Fights)]]="Kata Veterans","Kata Veterans",IF(TabelInschrijvingen[[#This Row],[Category (Kata/Fights)]]="Fights Veterans","Fights Veterans",""))</f>
        <v/>
      </c>
      <c r="Q20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5" s="15">
        <f>INDEX(AD:AD,MATCH(TabelInschrijvingen[[#This Row],[Team name]],AC:AC,0),1)</f>
        <v>0</v>
      </c>
      <c r="Y205" s="15" t="str">
        <f>IF(TabelInschrijvingen[[#This Row],[Poule]]="","",COUNTIF(O:O,TabelInschrijvingen[[#This Row],[Poule definitief]]))</f>
        <v/>
      </c>
      <c r="Z205" s="15" t="str">
        <f>TabelInschrijvingen[[#This Row],[Poule]]</f>
        <v/>
      </c>
      <c r="AA205" s="15">
        <f>IF(AND(LEFT(TabelInschrijvingen[[#This Row],[Poule definitief]],6)="Fights",LEFT(TabelInschrijvingen[[#This Row],[Poule definitief]],11)&lt;&gt;"Fights Team"),1,0)</f>
        <v>0</v>
      </c>
    </row>
    <row r="206" spans="2:27" x14ac:dyDescent="0.3">
      <c r="B206" t="str">
        <f>IFERROR(IF(TabelInschrijvingen[[#This Row],[Firstname]]="","",B205+1),1)</f>
        <v/>
      </c>
      <c r="C206" t="str">
        <f t="shared" ref="C206:C269" si="6">IF($E$6="","",$E$6)</f>
        <v/>
      </c>
      <c r="J206" s="1"/>
      <c r="K206" s="14"/>
      <c r="L206" s="14"/>
      <c r="M206" s="8" t="str">
        <f t="shared" ref="M206:M269" si="7">IF(H206="","",DATEDIF(H206,$D$3,"y"))</f>
        <v/>
      </c>
      <c r="N206" t="str">
        <f>IF(M206="","",IF(OR(J206="Team kata",J206="Team fights"),IF(TabelInschrijvingen[[#This Row],[IBF member?]]="Yes",Opties!$E$7,Opties!$E$8),IF(M206&gt;=16,IF(TabelInschrijvingen[[#This Row],[IBF member?]]="Yes",Opties!$E$5,Opties!$E$6),IF(L206="Yes",Opties!$E$3,Opties!$E$4))))</f>
        <v/>
      </c>
      <c r="O20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6" s="14" t="str">
        <f>IF(TabelInschrijvingen[[#This Row],[Category (Kata/Fights)]]="Kata Veterans","Kata Veterans",IF(TabelInschrijvingen[[#This Row],[Category (Kata/Fights)]]="Fights Veterans","Fights Veterans",""))</f>
        <v/>
      </c>
      <c r="Q20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6" s="15">
        <f>INDEX(AD:AD,MATCH(TabelInschrijvingen[[#This Row],[Team name]],AC:AC,0),1)</f>
        <v>0</v>
      </c>
      <c r="Y206" s="15" t="str">
        <f>IF(TabelInschrijvingen[[#This Row],[Poule]]="","",COUNTIF(O:O,TabelInschrijvingen[[#This Row],[Poule definitief]]))</f>
        <v/>
      </c>
      <c r="Z206" s="15" t="str">
        <f>TabelInschrijvingen[[#This Row],[Poule]]</f>
        <v/>
      </c>
      <c r="AA206" s="15">
        <f>IF(AND(LEFT(TabelInschrijvingen[[#This Row],[Poule definitief]],6)="Fights",LEFT(TabelInschrijvingen[[#This Row],[Poule definitief]],11)&lt;&gt;"Fights Team"),1,0)</f>
        <v>0</v>
      </c>
    </row>
    <row r="207" spans="2:27" x14ac:dyDescent="0.3">
      <c r="B207" t="str">
        <f>IFERROR(IF(TabelInschrijvingen[[#This Row],[Firstname]]="","",B206+1),1)</f>
        <v/>
      </c>
      <c r="C207" t="str">
        <f t="shared" si="6"/>
        <v/>
      </c>
      <c r="J207" s="1"/>
      <c r="K207" s="14"/>
      <c r="L207" s="14"/>
      <c r="M207" s="8" t="str">
        <f t="shared" si="7"/>
        <v/>
      </c>
      <c r="N207" t="str">
        <f>IF(M207="","",IF(OR(J207="Team kata",J207="Team fights"),IF(TabelInschrijvingen[[#This Row],[IBF member?]]="Yes",Opties!$E$7,Opties!$E$8),IF(M207&gt;=16,IF(TabelInschrijvingen[[#This Row],[IBF member?]]="Yes",Opties!$E$5,Opties!$E$6),IF(L207="Yes",Opties!$E$3,Opties!$E$4))))</f>
        <v/>
      </c>
      <c r="O20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7" s="14" t="str">
        <f>IF(TabelInschrijvingen[[#This Row],[Category (Kata/Fights)]]="Kata Veterans","Kata Veterans",IF(TabelInschrijvingen[[#This Row],[Category (Kata/Fights)]]="Fights Veterans","Fights Veterans",""))</f>
        <v/>
      </c>
      <c r="Q20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7" s="15">
        <f>INDEX(AD:AD,MATCH(TabelInschrijvingen[[#This Row],[Team name]],AC:AC,0),1)</f>
        <v>0</v>
      </c>
      <c r="Y207" s="15" t="str">
        <f>IF(TabelInschrijvingen[[#This Row],[Poule]]="","",COUNTIF(O:O,TabelInschrijvingen[[#This Row],[Poule definitief]]))</f>
        <v/>
      </c>
      <c r="Z207" s="15" t="str">
        <f>TabelInschrijvingen[[#This Row],[Poule]]</f>
        <v/>
      </c>
      <c r="AA207" s="15">
        <f>IF(AND(LEFT(TabelInschrijvingen[[#This Row],[Poule definitief]],6)="Fights",LEFT(TabelInschrijvingen[[#This Row],[Poule definitief]],11)&lt;&gt;"Fights Team"),1,0)</f>
        <v>0</v>
      </c>
    </row>
    <row r="208" spans="2:27" x14ac:dyDescent="0.3">
      <c r="B208" t="str">
        <f>IFERROR(IF(TabelInschrijvingen[[#This Row],[Firstname]]="","",B207+1),1)</f>
        <v/>
      </c>
      <c r="C208" t="str">
        <f t="shared" si="6"/>
        <v/>
      </c>
      <c r="J208" s="1"/>
      <c r="K208" s="14"/>
      <c r="L208" s="14"/>
      <c r="M208" s="8" t="str">
        <f t="shared" si="7"/>
        <v/>
      </c>
      <c r="N208" t="str">
        <f>IF(M208="","",IF(OR(J208="Team kata",J208="Team fights"),IF(TabelInschrijvingen[[#This Row],[IBF member?]]="Yes",Opties!$E$7,Opties!$E$8),IF(M208&gt;=16,IF(TabelInschrijvingen[[#This Row],[IBF member?]]="Yes",Opties!$E$5,Opties!$E$6),IF(L208="Yes",Opties!$E$3,Opties!$E$4))))</f>
        <v/>
      </c>
      <c r="O20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8" s="14" t="str">
        <f>IF(TabelInschrijvingen[[#This Row],[Category (Kata/Fights)]]="Kata Veterans","Kata Veterans",IF(TabelInschrijvingen[[#This Row],[Category (Kata/Fights)]]="Fights Veterans","Fights Veterans",""))</f>
        <v/>
      </c>
      <c r="Q20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8" s="15">
        <f>INDEX(AD:AD,MATCH(TabelInschrijvingen[[#This Row],[Team name]],AC:AC,0),1)</f>
        <v>0</v>
      </c>
      <c r="Y208" s="15" t="str">
        <f>IF(TabelInschrijvingen[[#This Row],[Poule]]="","",COUNTIF(O:O,TabelInschrijvingen[[#This Row],[Poule definitief]]))</f>
        <v/>
      </c>
      <c r="Z208" s="15" t="str">
        <f>TabelInschrijvingen[[#This Row],[Poule]]</f>
        <v/>
      </c>
      <c r="AA208" s="15">
        <f>IF(AND(LEFT(TabelInschrijvingen[[#This Row],[Poule definitief]],6)="Fights",LEFT(TabelInschrijvingen[[#This Row],[Poule definitief]],11)&lt;&gt;"Fights Team"),1,0)</f>
        <v>0</v>
      </c>
    </row>
    <row r="209" spans="2:27" x14ac:dyDescent="0.3">
      <c r="B209" t="str">
        <f>IFERROR(IF(TabelInschrijvingen[[#This Row],[Firstname]]="","",B208+1),1)</f>
        <v/>
      </c>
      <c r="C209" t="str">
        <f t="shared" si="6"/>
        <v/>
      </c>
      <c r="J209" s="1"/>
      <c r="K209" s="14"/>
      <c r="L209" s="14"/>
      <c r="M209" s="8" t="str">
        <f t="shared" si="7"/>
        <v/>
      </c>
      <c r="N209" t="str">
        <f>IF(M209="","",IF(OR(J209="Team kata",J209="Team fights"),IF(TabelInschrijvingen[[#This Row],[IBF member?]]="Yes",Opties!$E$7,Opties!$E$8),IF(M209&gt;=16,IF(TabelInschrijvingen[[#This Row],[IBF member?]]="Yes",Opties!$E$5,Opties!$E$6),IF(L209="Yes",Opties!$E$3,Opties!$E$4))))</f>
        <v/>
      </c>
      <c r="O20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09" s="14" t="str">
        <f>IF(TabelInschrijvingen[[#This Row],[Category (Kata/Fights)]]="Kata Veterans","Kata Veterans",IF(TabelInschrijvingen[[#This Row],[Category (Kata/Fights)]]="Fights Veterans","Fights Veterans",""))</f>
        <v/>
      </c>
      <c r="Q20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0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0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0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0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0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0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09" s="15">
        <f>INDEX(AD:AD,MATCH(TabelInschrijvingen[[#This Row],[Team name]],AC:AC,0),1)</f>
        <v>0</v>
      </c>
      <c r="Y209" s="15" t="str">
        <f>IF(TabelInschrijvingen[[#This Row],[Poule]]="","",COUNTIF(O:O,TabelInschrijvingen[[#This Row],[Poule definitief]]))</f>
        <v/>
      </c>
      <c r="Z209" s="15" t="str">
        <f>TabelInschrijvingen[[#This Row],[Poule]]</f>
        <v/>
      </c>
      <c r="AA209" s="15">
        <f>IF(AND(LEFT(TabelInschrijvingen[[#This Row],[Poule definitief]],6)="Fights",LEFT(TabelInschrijvingen[[#This Row],[Poule definitief]],11)&lt;&gt;"Fights Team"),1,0)</f>
        <v>0</v>
      </c>
    </row>
    <row r="210" spans="2:27" x14ac:dyDescent="0.3">
      <c r="B210" t="str">
        <f>IFERROR(IF(TabelInschrijvingen[[#This Row],[Firstname]]="","",B209+1),1)</f>
        <v/>
      </c>
      <c r="C210" t="str">
        <f t="shared" si="6"/>
        <v/>
      </c>
      <c r="J210" s="1"/>
      <c r="K210" s="14"/>
      <c r="L210" s="14"/>
      <c r="M210" s="8" t="str">
        <f t="shared" si="7"/>
        <v/>
      </c>
      <c r="N210" t="str">
        <f>IF(M210="","",IF(OR(J210="Team kata",J210="Team fights"),IF(TabelInschrijvingen[[#This Row],[IBF member?]]="Yes",Opties!$E$7,Opties!$E$8),IF(M210&gt;=16,IF(TabelInschrijvingen[[#This Row],[IBF member?]]="Yes",Opties!$E$5,Opties!$E$6),IF(L210="Yes",Opties!$E$3,Opties!$E$4))))</f>
        <v/>
      </c>
      <c r="O21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0" s="14" t="str">
        <f>IF(TabelInschrijvingen[[#This Row],[Category (Kata/Fights)]]="Kata Veterans","Kata Veterans",IF(TabelInschrijvingen[[#This Row],[Category (Kata/Fights)]]="Fights Veterans","Fights Veterans",""))</f>
        <v/>
      </c>
      <c r="Q21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0" s="15">
        <f>INDEX(AD:AD,MATCH(TabelInschrijvingen[[#This Row],[Team name]],AC:AC,0),1)</f>
        <v>0</v>
      </c>
      <c r="Y210" s="15" t="str">
        <f>IF(TabelInschrijvingen[[#This Row],[Poule]]="","",COUNTIF(O:O,TabelInschrijvingen[[#This Row],[Poule definitief]]))</f>
        <v/>
      </c>
      <c r="Z210" s="15" t="str">
        <f>TabelInschrijvingen[[#This Row],[Poule]]</f>
        <v/>
      </c>
      <c r="AA210" s="15">
        <f>IF(AND(LEFT(TabelInschrijvingen[[#This Row],[Poule definitief]],6)="Fights",LEFT(TabelInschrijvingen[[#This Row],[Poule definitief]],11)&lt;&gt;"Fights Team"),1,0)</f>
        <v>0</v>
      </c>
    </row>
    <row r="211" spans="2:27" x14ac:dyDescent="0.3">
      <c r="B211" t="str">
        <f>IFERROR(IF(TabelInschrijvingen[[#This Row],[Firstname]]="","",B210+1),1)</f>
        <v/>
      </c>
      <c r="C211" t="str">
        <f t="shared" si="6"/>
        <v/>
      </c>
      <c r="J211" s="1"/>
      <c r="K211" s="14"/>
      <c r="L211" s="14"/>
      <c r="M211" s="8" t="str">
        <f t="shared" si="7"/>
        <v/>
      </c>
      <c r="N211" t="str">
        <f>IF(M211="","",IF(OR(J211="Team kata",J211="Team fights"),IF(TabelInschrijvingen[[#This Row],[IBF member?]]="Yes",Opties!$E$7,Opties!$E$8),IF(M211&gt;=16,IF(TabelInschrijvingen[[#This Row],[IBF member?]]="Yes",Opties!$E$5,Opties!$E$6),IF(L211="Yes",Opties!$E$3,Opties!$E$4))))</f>
        <v/>
      </c>
      <c r="O21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1" s="14" t="str">
        <f>IF(TabelInschrijvingen[[#This Row],[Category (Kata/Fights)]]="Kata Veterans","Kata Veterans",IF(TabelInschrijvingen[[#This Row],[Category (Kata/Fights)]]="Fights Veterans","Fights Veterans",""))</f>
        <v/>
      </c>
      <c r="Q21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1" s="15">
        <f>INDEX(AD:AD,MATCH(TabelInschrijvingen[[#This Row],[Team name]],AC:AC,0),1)</f>
        <v>0</v>
      </c>
      <c r="Y211" s="15" t="str">
        <f>IF(TabelInschrijvingen[[#This Row],[Poule]]="","",COUNTIF(O:O,TabelInschrijvingen[[#This Row],[Poule definitief]]))</f>
        <v/>
      </c>
      <c r="Z211" s="15" t="str">
        <f>TabelInschrijvingen[[#This Row],[Poule]]</f>
        <v/>
      </c>
      <c r="AA211" s="15">
        <f>IF(AND(LEFT(TabelInschrijvingen[[#This Row],[Poule definitief]],6)="Fights",LEFT(TabelInschrijvingen[[#This Row],[Poule definitief]],11)&lt;&gt;"Fights Team"),1,0)</f>
        <v>0</v>
      </c>
    </row>
    <row r="212" spans="2:27" x14ac:dyDescent="0.3">
      <c r="B212" t="str">
        <f>IFERROR(IF(TabelInschrijvingen[[#This Row],[Firstname]]="","",B211+1),1)</f>
        <v/>
      </c>
      <c r="C212" t="str">
        <f t="shared" si="6"/>
        <v/>
      </c>
      <c r="J212" s="1"/>
      <c r="K212" s="14"/>
      <c r="L212" s="14"/>
      <c r="M212" s="8" t="str">
        <f t="shared" si="7"/>
        <v/>
      </c>
      <c r="N212" t="str">
        <f>IF(M212="","",IF(OR(J212="Team kata",J212="Team fights"),IF(TabelInschrijvingen[[#This Row],[IBF member?]]="Yes",Opties!$E$7,Opties!$E$8),IF(M212&gt;=16,IF(TabelInschrijvingen[[#This Row],[IBF member?]]="Yes",Opties!$E$5,Opties!$E$6),IF(L212="Yes",Opties!$E$3,Opties!$E$4))))</f>
        <v/>
      </c>
      <c r="O21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2" s="14" t="str">
        <f>IF(TabelInschrijvingen[[#This Row],[Category (Kata/Fights)]]="Kata Veterans","Kata Veterans",IF(TabelInschrijvingen[[#This Row],[Category (Kata/Fights)]]="Fights Veterans","Fights Veterans",""))</f>
        <v/>
      </c>
      <c r="Q21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2" s="15">
        <f>INDEX(AD:AD,MATCH(TabelInschrijvingen[[#This Row],[Team name]],AC:AC,0),1)</f>
        <v>0</v>
      </c>
      <c r="Y212" s="15" t="str">
        <f>IF(TabelInschrijvingen[[#This Row],[Poule]]="","",COUNTIF(O:O,TabelInschrijvingen[[#This Row],[Poule definitief]]))</f>
        <v/>
      </c>
      <c r="Z212" s="15" t="str">
        <f>TabelInschrijvingen[[#This Row],[Poule]]</f>
        <v/>
      </c>
      <c r="AA212" s="15">
        <f>IF(AND(LEFT(TabelInschrijvingen[[#This Row],[Poule definitief]],6)="Fights",LEFT(TabelInschrijvingen[[#This Row],[Poule definitief]],11)&lt;&gt;"Fights Team"),1,0)</f>
        <v>0</v>
      </c>
    </row>
    <row r="213" spans="2:27" x14ac:dyDescent="0.3">
      <c r="B213" t="str">
        <f>IFERROR(IF(TabelInschrijvingen[[#This Row],[Firstname]]="","",B212+1),1)</f>
        <v/>
      </c>
      <c r="C213" t="str">
        <f t="shared" si="6"/>
        <v/>
      </c>
      <c r="J213" s="1"/>
      <c r="K213" s="14"/>
      <c r="L213" s="14"/>
      <c r="M213" s="8" t="str">
        <f t="shared" si="7"/>
        <v/>
      </c>
      <c r="N213" t="str">
        <f>IF(M213="","",IF(OR(J213="Team kata",J213="Team fights"),IF(TabelInschrijvingen[[#This Row],[IBF member?]]="Yes",Opties!$E$7,Opties!$E$8),IF(M213&gt;=16,IF(TabelInschrijvingen[[#This Row],[IBF member?]]="Yes",Opties!$E$5,Opties!$E$6),IF(L213="Yes",Opties!$E$3,Opties!$E$4))))</f>
        <v/>
      </c>
      <c r="O21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3" s="14" t="str">
        <f>IF(TabelInschrijvingen[[#This Row],[Category (Kata/Fights)]]="Kata Veterans","Kata Veterans",IF(TabelInschrijvingen[[#This Row],[Category (Kata/Fights)]]="Fights Veterans","Fights Veterans",""))</f>
        <v/>
      </c>
      <c r="Q21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3" s="15">
        <f>INDEX(AD:AD,MATCH(TabelInschrijvingen[[#This Row],[Team name]],AC:AC,0),1)</f>
        <v>0</v>
      </c>
      <c r="Y213" s="15" t="str">
        <f>IF(TabelInschrijvingen[[#This Row],[Poule]]="","",COUNTIF(O:O,TabelInschrijvingen[[#This Row],[Poule definitief]]))</f>
        <v/>
      </c>
      <c r="Z213" s="15" t="str">
        <f>TabelInschrijvingen[[#This Row],[Poule]]</f>
        <v/>
      </c>
      <c r="AA213" s="15">
        <f>IF(AND(LEFT(TabelInschrijvingen[[#This Row],[Poule definitief]],6)="Fights",LEFT(TabelInschrijvingen[[#This Row],[Poule definitief]],11)&lt;&gt;"Fights Team"),1,0)</f>
        <v>0</v>
      </c>
    </row>
    <row r="214" spans="2:27" x14ac:dyDescent="0.3">
      <c r="B214" t="str">
        <f>IFERROR(IF(TabelInschrijvingen[[#This Row],[Firstname]]="","",B213+1),1)</f>
        <v/>
      </c>
      <c r="C214" t="str">
        <f t="shared" si="6"/>
        <v/>
      </c>
      <c r="J214" s="1"/>
      <c r="K214" s="14"/>
      <c r="L214" s="14"/>
      <c r="M214" s="8" t="str">
        <f t="shared" si="7"/>
        <v/>
      </c>
      <c r="N214" t="str">
        <f>IF(M214="","",IF(OR(J214="Team kata",J214="Team fights"),IF(TabelInschrijvingen[[#This Row],[IBF member?]]="Yes",Opties!$E$7,Opties!$E$8),IF(M214&gt;=16,IF(TabelInschrijvingen[[#This Row],[IBF member?]]="Yes",Opties!$E$5,Opties!$E$6),IF(L214="Yes",Opties!$E$3,Opties!$E$4))))</f>
        <v/>
      </c>
      <c r="O21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4" s="14" t="str">
        <f>IF(TabelInschrijvingen[[#This Row],[Category (Kata/Fights)]]="Kata Veterans","Kata Veterans",IF(TabelInschrijvingen[[#This Row],[Category (Kata/Fights)]]="Fights Veterans","Fights Veterans",""))</f>
        <v/>
      </c>
      <c r="Q21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4" s="15">
        <f>INDEX(AD:AD,MATCH(TabelInschrijvingen[[#This Row],[Team name]],AC:AC,0),1)</f>
        <v>0</v>
      </c>
      <c r="Y214" s="15" t="str">
        <f>IF(TabelInschrijvingen[[#This Row],[Poule]]="","",COUNTIF(O:O,TabelInschrijvingen[[#This Row],[Poule definitief]]))</f>
        <v/>
      </c>
      <c r="Z214" s="15" t="str">
        <f>TabelInschrijvingen[[#This Row],[Poule]]</f>
        <v/>
      </c>
      <c r="AA214" s="15">
        <f>IF(AND(LEFT(TabelInschrijvingen[[#This Row],[Poule definitief]],6)="Fights",LEFT(TabelInschrijvingen[[#This Row],[Poule definitief]],11)&lt;&gt;"Fights Team"),1,0)</f>
        <v>0</v>
      </c>
    </row>
    <row r="215" spans="2:27" x14ac:dyDescent="0.3">
      <c r="B215" t="str">
        <f>IFERROR(IF(TabelInschrijvingen[[#This Row],[Firstname]]="","",B214+1),1)</f>
        <v/>
      </c>
      <c r="C215" t="str">
        <f t="shared" si="6"/>
        <v/>
      </c>
      <c r="J215" s="1"/>
      <c r="K215" s="14"/>
      <c r="L215" s="14"/>
      <c r="M215" s="8" t="str">
        <f t="shared" si="7"/>
        <v/>
      </c>
      <c r="N215" t="str">
        <f>IF(M215="","",IF(OR(J215="Team kata",J215="Team fights"),IF(TabelInschrijvingen[[#This Row],[IBF member?]]="Yes",Opties!$E$7,Opties!$E$8),IF(M215&gt;=16,IF(TabelInschrijvingen[[#This Row],[IBF member?]]="Yes",Opties!$E$5,Opties!$E$6),IF(L215="Yes",Opties!$E$3,Opties!$E$4))))</f>
        <v/>
      </c>
      <c r="O21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5" s="14" t="str">
        <f>IF(TabelInschrijvingen[[#This Row],[Category (Kata/Fights)]]="Kata Veterans","Kata Veterans",IF(TabelInschrijvingen[[#This Row],[Category (Kata/Fights)]]="Fights Veterans","Fights Veterans",""))</f>
        <v/>
      </c>
      <c r="Q21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5" s="15">
        <f>INDEX(AD:AD,MATCH(TabelInschrijvingen[[#This Row],[Team name]],AC:AC,0),1)</f>
        <v>0</v>
      </c>
      <c r="Y215" s="15" t="str">
        <f>IF(TabelInschrijvingen[[#This Row],[Poule]]="","",COUNTIF(O:O,TabelInschrijvingen[[#This Row],[Poule definitief]]))</f>
        <v/>
      </c>
      <c r="Z215" s="15" t="str">
        <f>TabelInschrijvingen[[#This Row],[Poule]]</f>
        <v/>
      </c>
      <c r="AA215" s="15">
        <f>IF(AND(LEFT(TabelInschrijvingen[[#This Row],[Poule definitief]],6)="Fights",LEFT(TabelInschrijvingen[[#This Row],[Poule definitief]],11)&lt;&gt;"Fights Team"),1,0)</f>
        <v>0</v>
      </c>
    </row>
    <row r="216" spans="2:27" x14ac:dyDescent="0.3">
      <c r="B216" t="str">
        <f>IFERROR(IF(TabelInschrijvingen[[#This Row],[Firstname]]="","",B215+1),1)</f>
        <v/>
      </c>
      <c r="C216" t="str">
        <f t="shared" si="6"/>
        <v/>
      </c>
      <c r="J216" s="1"/>
      <c r="K216" s="14"/>
      <c r="L216" s="14"/>
      <c r="M216" s="8" t="str">
        <f t="shared" si="7"/>
        <v/>
      </c>
      <c r="N216" t="str">
        <f>IF(M216="","",IF(OR(J216="Team kata",J216="Team fights"),IF(TabelInschrijvingen[[#This Row],[IBF member?]]="Yes",Opties!$E$7,Opties!$E$8),IF(M216&gt;=16,IF(TabelInschrijvingen[[#This Row],[IBF member?]]="Yes",Opties!$E$5,Opties!$E$6),IF(L216="Yes",Opties!$E$3,Opties!$E$4))))</f>
        <v/>
      </c>
      <c r="O21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6" s="14" t="str">
        <f>IF(TabelInschrijvingen[[#This Row],[Category (Kata/Fights)]]="Kata Veterans","Kata Veterans",IF(TabelInschrijvingen[[#This Row],[Category (Kata/Fights)]]="Fights Veterans","Fights Veterans",""))</f>
        <v/>
      </c>
      <c r="Q21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6" s="15">
        <f>INDEX(AD:AD,MATCH(TabelInschrijvingen[[#This Row],[Team name]],AC:AC,0),1)</f>
        <v>0</v>
      </c>
      <c r="Y216" s="15" t="str">
        <f>IF(TabelInschrijvingen[[#This Row],[Poule]]="","",COUNTIF(O:O,TabelInschrijvingen[[#This Row],[Poule definitief]]))</f>
        <v/>
      </c>
      <c r="Z216" s="15" t="str">
        <f>TabelInschrijvingen[[#This Row],[Poule]]</f>
        <v/>
      </c>
      <c r="AA216" s="15">
        <f>IF(AND(LEFT(TabelInschrijvingen[[#This Row],[Poule definitief]],6)="Fights",LEFT(TabelInschrijvingen[[#This Row],[Poule definitief]],11)&lt;&gt;"Fights Team"),1,0)</f>
        <v>0</v>
      </c>
    </row>
    <row r="217" spans="2:27" x14ac:dyDescent="0.3">
      <c r="B217" t="str">
        <f>IFERROR(IF(TabelInschrijvingen[[#This Row],[Firstname]]="","",B216+1),1)</f>
        <v/>
      </c>
      <c r="C217" t="str">
        <f t="shared" si="6"/>
        <v/>
      </c>
      <c r="J217" s="1"/>
      <c r="K217" s="14"/>
      <c r="L217" s="14"/>
      <c r="M217" s="8" t="str">
        <f t="shared" si="7"/>
        <v/>
      </c>
      <c r="N217" t="str">
        <f>IF(M217="","",IF(OR(J217="Team kata",J217="Team fights"),IF(TabelInschrijvingen[[#This Row],[IBF member?]]="Yes",Opties!$E$7,Opties!$E$8),IF(M217&gt;=16,IF(TabelInschrijvingen[[#This Row],[IBF member?]]="Yes",Opties!$E$5,Opties!$E$6),IF(L217="Yes",Opties!$E$3,Opties!$E$4))))</f>
        <v/>
      </c>
      <c r="O21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7" s="14" t="str">
        <f>IF(TabelInschrijvingen[[#This Row],[Category (Kata/Fights)]]="Kata Veterans","Kata Veterans",IF(TabelInschrijvingen[[#This Row],[Category (Kata/Fights)]]="Fights Veterans","Fights Veterans",""))</f>
        <v/>
      </c>
      <c r="Q21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7" s="15">
        <f>INDEX(AD:AD,MATCH(TabelInschrijvingen[[#This Row],[Team name]],AC:AC,0),1)</f>
        <v>0</v>
      </c>
      <c r="Y217" s="15" t="str">
        <f>IF(TabelInschrijvingen[[#This Row],[Poule]]="","",COUNTIF(O:O,TabelInschrijvingen[[#This Row],[Poule definitief]]))</f>
        <v/>
      </c>
      <c r="Z217" s="15" t="str">
        <f>TabelInschrijvingen[[#This Row],[Poule]]</f>
        <v/>
      </c>
      <c r="AA217" s="15">
        <f>IF(AND(LEFT(TabelInschrijvingen[[#This Row],[Poule definitief]],6)="Fights",LEFT(TabelInschrijvingen[[#This Row],[Poule definitief]],11)&lt;&gt;"Fights Team"),1,0)</f>
        <v>0</v>
      </c>
    </row>
    <row r="218" spans="2:27" x14ac:dyDescent="0.3">
      <c r="B218" t="str">
        <f>IFERROR(IF(TabelInschrijvingen[[#This Row],[Firstname]]="","",B217+1),1)</f>
        <v/>
      </c>
      <c r="C218" t="str">
        <f t="shared" si="6"/>
        <v/>
      </c>
      <c r="J218" s="1"/>
      <c r="K218" s="14"/>
      <c r="L218" s="14"/>
      <c r="M218" s="8" t="str">
        <f t="shared" si="7"/>
        <v/>
      </c>
      <c r="N218" t="str">
        <f>IF(M218="","",IF(OR(J218="Team kata",J218="Team fights"),IF(TabelInschrijvingen[[#This Row],[IBF member?]]="Yes",Opties!$E$7,Opties!$E$8),IF(M218&gt;=16,IF(TabelInschrijvingen[[#This Row],[IBF member?]]="Yes",Opties!$E$5,Opties!$E$6),IF(L218="Yes",Opties!$E$3,Opties!$E$4))))</f>
        <v/>
      </c>
      <c r="O21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8" s="14" t="str">
        <f>IF(TabelInschrijvingen[[#This Row],[Category (Kata/Fights)]]="Kata Veterans","Kata Veterans",IF(TabelInschrijvingen[[#This Row],[Category (Kata/Fights)]]="Fights Veterans","Fights Veterans",""))</f>
        <v/>
      </c>
      <c r="Q21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8" s="15">
        <f>INDEX(AD:AD,MATCH(TabelInschrijvingen[[#This Row],[Team name]],AC:AC,0),1)</f>
        <v>0</v>
      </c>
      <c r="Y218" s="15" t="str">
        <f>IF(TabelInschrijvingen[[#This Row],[Poule]]="","",COUNTIF(O:O,TabelInschrijvingen[[#This Row],[Poule definitief]]))</f>
        <v/>
      </c>
      <c r="Z218" s="15" t="str">
        <f>TabelInschrijvingen[[#This Row],[Poule]]</f>
        <v/>
      </c>
      <c r="AA218" s="15">
        <f>IF(AND(LEFT(TabelInschrijvingen[[#This Row],[Poule definitief]],6)="Fights",LEFT(TabelInschrijvingen[[#This Row],[Poule definitief]],11)&lt;&gt;"Fights Team"),1,0)</f>
        <v>0</v>
      </c>
    </row>
    <row r="219" spans="2:27" x14ac:dyDescent="0.3">
      <c r="B219" t="str">
        <f>IFERROR(IF(TabelInschrijvingen[[#This Row],[Firstname]]="","",B218+1),1)</f>
        <v/>
      </c>
      <c r="C219" t="str">
        <f t="shared" si="6"/>
        <v/>
      </c>
      <c r="J219" s="1"/>
      <c r="K219" s="14"/>
      <c r="L219" s="14"/>
      <c r="M219" s="8" t="str">
        <f t="shared" si="7"/>
        <v/>
      </c>
      <c r="N219" t="str">
        <f>IF(M219="","",IF(OR(J219="Team kata",J219="Team fights"),IF(TabelInschrijvingen[[#This Row],[IBF member?]]="Yes",Opties!$E$7,Opties!$E$8),IF(M219&gt;=16,IF(TabelInschrijvingen[[#This Row],[IBF member?]]="Yes",Opties!$E$5,Opties!$E$6),IF(L219="Yes",Opties!$E$3,Opties!$E$4))))</f>
        <v/>
      </c>
      <c r="O21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19" s="14" t="str">
        <f>IF(TabelInschrijvingen[[#This Row],[Category (Kata/Fights)]]="Kata Veterans","Kata Veterans",IF(TabelInschrijvingen[[#This Row],[Category (Kata/Fights)]]="Fights Veterans","Fights Veterans",""))</f>
        <v/>
      </c>
      <c r="Q21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1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1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1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1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1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1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19" s="15">
        <f>INDEX(AD:AD,MATCH(TabelInschrijvingen[[#This Row],[Team name]],AC:AC,0),1)</f>
        <v>0</v>
      </c>
      <c r="Y219" s="15" t="str">
        <f>IF(TabelInschrijvingen[[#This Row],[Poule]]="","",COUNTIF(O:O,TabelInschrijvingen[[#This Row],[Poule definitief]]))</f>
        <v/>
      </c>
      <c r="Z219" s="15" t="str">
        <f>TabelInschrijvingen[[#This Row],[Poule]]</f>
        <v/>
      </c>
      <c r="AA219" s="15">
        <f>IF(AND(LEFT(TabelInschrijvingen[[#This Row],[Poule definitief]],6)="Fights",LEFT(TabelInschrijvingen[[#This Row],[Poule definitief]],11)&lt;&gt;"Fights Team"),1,0)</f>
        <v>0</v>
      </c>
    </row>
    <row r="220" spans="2:27" x14ac:dyDescent="0.3">
      <c r="B220" t="str">
        <f>IFERROR(IF(TabelInschrijvingen[[#This Row],[Firstname]]="","",B219+1),1)</f>
        <v/>
      </c>
      <c r="C220" t="str">
        <f t="shared" si="6"/>
        <v/>
      </c>
      <c r="J220" s="1"/>
      <c r="K220" s="14"/>
      <c r="L220" s="14"/>
      <c r="M220" s="8" t="str">
        <f t="shared" si="7"/>
        <v/>
      </c>
      <c r="N220" t="str">
        <f>IF(M220="","",IF(OR(J220="Team kata",J220="Team fights"),IF(TabelInschrijvingen[[#This Row],[IBF member?]]="Yes",Opties!$E$7,Opties!$E$8),IF(M220&gt;=16,IF(TabelInschrijvingen[[#This Row],[IBF member?]]="Yes",Opties!$E$5,Opties!$E$6),IF(L220="Yes",Opties!$E$3,Opties!$E$4))))</f>
        <v/>
      </c>
      <c r="O22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0" s="14" t="str">
        <f>IF(TabelInschrijvingen[[#This Row],[Category (Kata/Fights)]]="Kata Veterans","Kata Veterans",IF(TabelInschrijvingen[[#This Row],[Category (Kata/Fights)]]="Fights Veterans","Fights Veterans",""))</f>
        <v/>
      </c>
      <c r="Q22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0" s="15">
        <f>INDEX(AD:AD,MATCH(TabelInschrijvingen[[#This Row],[Team name]],AC:AC,0),1)</f>
        <v>0</v>
      </c>
      <c r="Y220" s="15" t="str">
        <f>IF(TabelInschrijvingen[[#This Row],[Poule]]="","",COUNTIF(O:O,TabelInschrijvingen[[#This Row],[Poule definitief]]))</f>
        <v/>
      </c>
      <c r="Z220" s="15" t="str">
        <f>TabelInschrijvingen[[#This Row],[Poule]]</f>
        <v/>
      </c>
      <c r="AA220" s="15">
        <f>IF(AND(LEFT(TabelInschrijvingen[[#This Row],[Poule definitief]],6)="Fights",LEFT(TabelInschrijvingen[[#This Row],[Poule definitief]],11)&lt;&gt;"Fights Team"),1,0)</f>
        <v>0</v>
      </c>
    </row>
    <row r="221" spans="2:27" x14ac:dyDescent="0.3">
      <c r="B221" t="str">
        <f>IFERROR(IF(TabelInschrijvingen[[#This Row],[Firstname]]="","",B220+1),1)</f>
        <v/>
      </c>
      <c r="C221" t="str">
        <f t="shared" si="6"/>
        <v/>
      </c>
      <c r="J221" s="1"/>
      <c r="K221" s="14"/>
      <c r="L221" s="14"/>
      <c r="M221" s="8" t="str">
        <f t="shared" si="7"/>
        <v/>
      </c>
      <c r="N221" t="str">
        <f>IF(M221="","",IF(OR(J221="Team kata",J221="Team fights"),IF(TabelInschrijvingen[[#This Row],[IBF member?]]="Yes",Opties!$E$7,Opties!$E$8),IF(M221&gt;=16,IF(TabelInschrijvingen[[#This Row],[IBF member?]]="Yes",Opties!$E$5,Opties!$E$6),IF(L221="Yes",Opties!$E$3,Opties!$E$4))))</f>
        <v/>
      </c>
      <c r="O22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1" s="14" t="str">
        <f>IF(TabelInschrijvingen[[#This Row],[Category (Kata/Fights)]]="Kata Veterans","Kata Veterans",IF(TabelInschrijvingen[[#This Row],[Category (Kata/Fights)]]="Fights Veterans","Fights Veterans",""))</f>
        <v/>
      </c>
      <c r="Q22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1" s="15">
        <f>INDEX(AD:AD,MATCH(TabelInschrijvingen[[#This Row],[Team name]],AC:AC,0),1)</f>
        <v>0</v>
      </c>
      <c r="Y221" s="15" t="str">
        <f>IF(TabelInschrijvingen[[#This Row],[Poule]]="","",COUNTIF(O:O,TabelInschrijvingen[[#This Row],[Poule definitief]]))</f>
        <v/>
      </c>
      <c r="Z221" s="15" t="str">
        <f>TabelInschrijvingen[[#This Row],[Poule]]</f>
        <v/>
      </c>
      <c r="AA221" s="15">
        <f>IF(AND(LEFT(TabelInschrijvingen[[#This Row],[Poule definitief]],6)="Fights",LEFT(TabelInschrijvingen[[#This Row],[Poule definitief]],11)&lt;&gt;"Fights Team"),1,0)</f>
        <v>0</v>
      </c>
    </row>
    <row r="222" spans="2:27" x14ac:dyDescent="0.3">
      <c r="B222" t="str">
        <f>IFERROR(IF(TabelInschrijvingen[[#This Row],[Firstname]]="","",B221+1),1)</f>
        <v/>
      </c>
      <c r="C222" t="str">
        <f t="shared" si="6"/>
        <v/>
      </c>
      <c r="J222" s="1"/>
      <c r="K222" s="14"/>
      <c r="L222" s="14"/>
      <c r="M222" s="8" t="str">
        <f t="shared" si="7"/>
        <v/>
      </c>
      <c r="N222" t="str">
        <f>IF(M222="","",IF(OR(J222="Team kata",J222="Team fights"),IF(TabelInschrijvingen[[#This Row],[IBF member?]]="Yes",Opties!$E$7,Opties!$E$8),IF(M222&gt;=16,IF(TabelInschrijvingen[[#This Row],[IBF member?]]="Yes",Opties!$E$5,Opties!$E$6),IF(L222="Yes",Opties!$E$3,Opties!$E$4))))</f>
        <v/>
      </c>
      <c r="O22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2" s="14" t="str">
        <f>IF(TabelInschrijvingen[[#This Row],[Category (Kata/Fights)]]="Kata Veterans","Kata Veterans",IF(TabelInschrijvingen[[#This Row],[Category (Kata/Fights)]]="Fights Veterans","Fights Veterans",""))</f>
        <v/>
      </c>
      <c r="Q22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2" s="15">
        <f>INDEX(AD:AD,MATCH(TabelInschrijvingen[[#This Row],[Team name]],AC:AC,0),1)</f>
        <v>0</v>
      </c>
      <c r="Y222" s="15" t="str">
        <f>IF(TabelInschrijvingen[[#This Row],[Poule]]="","",COUNTIF(O:O,TabelInschrijvingen[[#This Row],[Poule definitief]]))</f>
        <v/>
      </c>
      <c r="Z222" s="15" t="str">
        <f>TabelInschrijvingen[[#This Row],[Poule]]</f>
        <v/>
      </c>
      <c r="AA222" s="15">
        <f>IF(AND(LEFT(TabelInschrijvingen[[#This Row],[Poule definitief]],6)="Fights",LEFT(TabelInschrijvingen[[#This Row],[Poule definitief]],11)&lt;&gt;"Fights Team"),1,0)</f>
        <v>0</v>
      </c>
    </row>
    <row r="223" spans="2:27" x14ac:dyDescent="0.3">
      <c r="B223" t="str">
        <f>IFERROR(IF(TabelInschrijvingen[[#This Row],[Firstname]]="","",B222+1),1)</f>
        <v/>
      </c>
      <c r="C223" t="str">
        <f t="shared" si="6"/>
        <v/>
      </c>
      <c r="J223" s="1"/>
      <c r="K223" s="14"/>
      <c r="L223" s="14"/>
      <c r="M223" s="8" t="str">
        <f t="shared" si="7"/>
        <v/>
      </c>
      <c r="N223" t="str">
        <f>IF(M223="","",IF(OR(J223="Team kata",J223="Team fights"),IF(TabelInschrijvingen[[#This Row],[IBF member?]]="Yes",Opties!$E$7,Opties!$E$8),IF(M223&gt;=16,IF(TabelInschrijvingen[[#This Row],[IBF member?]]="Yes",Opties!$E$5,Opties!$E$6),IF(L223="Yes",Opties!$E$3,Opties!$E$4))))</f>
        <v/>
      </c>
      <c r="O22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3" s="14" t="str">
        <f>IF(TabelInschrijvingen[[#This Row],[Category (Kata/Fights)]]="Kata Veterans","Kata Veterans",IF(TabelInschrijvingen[[#This Row],[Category (Kata/Fights)]]="Fights Veterans","Fights Veterans",""))</f>
        <v/>
      </c>
      <c r="Q22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3" s="15">
        <f>INDEX(AD:AD,MATCH(TabelInschrijvingen[[#This Row],[Team name]],AC:AC,0),1)</f>
        <v>0</v>
      </c>
      <c r="Y223" s="15" t="str">
        <f>IF(TabelInschrijvingen[[#This Row],[Poule]]="","",COUNTIF(O:O,TabelInschrijvingen[[#This Row],[Poule definitief]]))</f>
        <v/>
      </c>
      <c r="Z223" s="15" t="str">
        <f>TabelInschrijvingen[[#This Row],[Poule]]</f>
        <v/>
      </c>
      <c r="AA223" s="15">
        <f>IF(AND(LEFT(TabelInschrijvingen[[#This Row],[Poule definitief]],6)="Fights",LEFT(TabelInschrijvingen[[#This Row],[Poule definitief]],11)&lt;&gt;"Fights Team"),1,0)</f>
        <v>0</v>
      </c>
    </row>
    <row r="224" spans="2:27" x14ac:dyDescent="0.3">
      <c r="B224" t="str">
        <f>IFERROR(IF(TabelInschrijvingen[[#This Row],[Firstname]]="","",B223+1),1)</f>
        <v/>
      </c>
      <c r="C224" t="str">
        <f t="shared" si="6"/>
        <v/>
      </c>
      <c r="J224" s="1"/>
      <c r="K224" s="14"/>
      <c r="L224" s="14"/>
      <c r="M224" s="8" t="str">
        <f t="shared" si="7"/>
        <v/>
      </c>
      <c r="N224" t="str">
        <f>IF(M224="","",IF(OR(J224="Team kata",J224="Team fights"),IF(TabelInschrijvingen[[#This Row],[IBF member?]]="Yes",Opties!$E$7,Opties!$E$8),IF(M224&gt;=16,IF(TabelInschrijvingen[[#This Row],[IBF member?]]="Yes",Opties!$E$5,Opties!$E$6),IF(L224="Yes",Opties!$E$3,Opties!$E$4))))</f>
        <v/>
      </c>
      <c r="O22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4" s="14" t="str">
        <f>IF(TabelInschrijvingen[[#This Row],[Category (Kata/Fights)]]="Kata Veterans","Kata Veterans",IF(TabelInschrijvingen[[#This Row],[Category (Kata/Fights)]]="Fights Veterans","Fights Veterans",""))</f>
        <v/>
      </c>
      <c r="Q22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4" s="15">
        <f>INDEX(AD:AD,MATCH(TabelInschrijvingen[[#This Row],[Team name]],AC:AC,0),1)</f>
        <v>0</v>
      </c>
      <c r="Y224" s="15" t="str">
        <f>IF(TabelInschrijvingen[[#This Row],[Poule]]="","",COUNTIF(O:O,TabelInschrijvingen[[#This Row],[Poule definitief]]))</f>
        <v/>
      </c>
      <c r="Z224" s="15" t="str">
        <f>TabelInschrijvingen[[#This Row],[Poule]]</f>
        <v/>
      </c>
      <c r="AA224" s="15">
        <f>IF(AND(LEFT(TabelInschrijvingen[[#This Row],[Poule definitief]],6)="Fights",LEFT(TabelInschrijvingen[[#This Row],[Poule definitief]],11)&lt;&gt;"Fights Team"),1,0)</f>
        <v>0</v>
      </c>
    </row>
    <row r="225" spans="2:27" x14ac:dyDescent="0.3">
      <c r="B225" t="str">
        <f>IFERROR(IF(TabelInschrijvingen[[#This Row],[Firstname]]="","",B224+1),1)</f>
        <v/>
      </c>
      <c r="C225" t="str">
        <f t="shared" si="6"/>
        <v/>
      </c>
      <c r="J225" s="1"/>
      <c r="K225" s="14"/>
      <c r="L225" s="14"/>
      <c r="M225" s="8" t="str">
        <f t="shared" si="7"/>
        <v/>
      </c>
      <c r="N225" t="str">
        <f>IF(M225="","",IF(OR(J225="Team kata",J225="Team fights"),IF(TabelInschrijvingen[[#This Row],[IBF member?]]="Yes",Opties!$E$7,Opties!$E$8),IF(M225&gt;=16,IF(TabelInschrijvingen[[#This Row],[IBF member?]]="Yes",Opties!$E$5,Opties!$E$6),IF(L225="Yes",Opties!$E$3,Opties!$E$4))))</f>
        <v/>
      </c>
      <c r="O22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5" s="14" t="str">
        <f>IF(TabelInschrijvingen[[#This Row],[Category (Kata/Fights)]]="Kata Veterans","Kata Veterans",IF(TabelInschrijvingen[[#This Row],[Category (Kata/Fights)]]="Fights Veterans","Fights Veterans",""))</f>
        <v/>
      </c>
      <c r="Q22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5" s="15">
        <f>INDEX(AD:AD,MATCH(TabelInschrijvingen[[#This Row],[Team name]],AC:AC,0),1)</f>
        <v>0</v>
      </c>
      <c r="Y225" s="15" t="str">
        <f>IF(TabelInschrijvingen[[#This Row],[Poule]]="","",COUNTIF(O:O,TabelInschrijvingen[[#This Row],[Poule definitief]]))</f>
        <v/>
      </c>
      <c r="Z225" s="15" t="str">
        <f>TabelInschrijvingen[[#This Row],[Poule]]</f>
        <v/>
      </c>
      <c r="AA225" s="15">
        <f>IF(AND(LEFT(TabelInschrijvingen[[#This Row],[Poule definitief]],6)="Fights",LEFT(TabelInschrijvingen[[#This Row],[Poule definitief]],11)&lt;&gt;"Fights Team"),1,0)</f>
        <v>0</v>
      </c>
    </row>
    <row r="226" spans="2:27" x14ac:dyDescent="0.3">
      <c r="B226" t="str">
        <f>IFERROR(IF(TabelInschrijvingen[[#This Row],[Firstname]]="","",B225+1),1)</f>
        <v/>
      </c>
      <c r="C226" t="str">
        <f t="shared" si="6"/>
        <v/>
      </c>
      <c r="J226" s="1"/>
      <c r="K226" s="14"/>
      <c r="L226" s="14"/>
      <c r="M226" s="8" t="str">
        <f t="shared" si="7"/>
        <v/>
      </c>
      <c r="N226" t="str">
        <f>IF(M226="","",IF(OR(J226="Team kata",J226="Team fights"),IF(TabelInschrijvingen[[#This Row],[IBF member?]]="Yes",Opties!$E$7,Opties!$E$8),IF(M226&gt;=16,IF(TabelInschrijvingen[[#This Row],[IBF member?]]="Yes",Opties!$E$5,Opties!$E$6),IF(L226="Yes",Opties!$E$3,Opties!$E$4))))</f>
        <v/>
      </c>
      <c r="O22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6" s="14" t="str">
        <f>IF(TabelInschrijvingen[[#This Row],[Category (Kata/Fights)]]="Kata Veterans","Kata Veterans",IF(TabelInschrijvingen[[#This Row],[Category (Kata/Fights)]]="Fights Veterans","Fights Veterans",""))</f>
        <v/>
      </c>
      <c r="Q22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6" s="15">
        <f>INDEX(AD:AD,MATCH(TabelInschrijvingen[[#This Row],[Team name]],AC:AC,0),1)</f>
        <v>0</v>
      </c>
      <c r="Y226" s="15" t="str">
        <f>IF(TabelInschrijvingen[[#This Row],[Poule]]="","",COUNTIF(O:O,TabelInschrijvingen[[#This Row],[Poule definitief]]))</f>
        <v/>
      </c>
      <c r="Z226" s="15" t="str">
        <f>TabelInschrijvingen[[#This Row],[Poule]]</f>
        <v/>
      </c>
      <c r="AA226" s="15">
        <f>IF(AND(LEFT(TabelInschrijvingen[[#This Row],[Poule definitief]],6)="Fights",LEFT(TabelInschrijvingen[[#This Row],[Poule definitief]],11)&lt;&gt;"Fights Team"),1,0)</f>
        <v>0</v>
      </c>
    </row>
    <row r="227" spans="2:27" x14ac:dyDescent="0.3">
      <c r="B227" t="str">
        <f>IFERROR(IF(TabelInschrijvingen[[#This Row],[Firstname]]="","",B226+1),1)</f>
        <v/>
      </c>
      <c r="C227" t="str">
        <f t="shared" si="6"/>
        <v/>
      </c>
      <c r="J227" s="1"/>
      <c r="K227" s="14"/>
      <c r="L227" s="14"/>
      <c r="M227" s="8" t="str">
        <f t="shared" si="7"/>
        <v/>
      </c>
      <c r="N227" t="str">
        <f>IF(M227="","",IF(OR(J227="Team kata",J227="Team fights"),IF(TabelInschrijvingen[[#This Row],[IBF member?]]="Yes",Opties!$E$7,Opties!$E$8),IF(M227&gt;=16,IF(TabelInschrijvingen[[#This Row],[IBF member?]]="Yes",Opties!$E$5,Opties!$E$6),IF(L227="Yes",Opties!$E$3,Opties!$E$4))))</f>
        <v/>
      </c>
      <c r="O22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7" s="14" t="str">
        <f>IF(TabelInschrijvingen[[#This Row],[Category (Kata/Fights)]]="Kata Veterans","Kata Veterans",IF(TabelInschrijvingen[[#This Row],[Category (Kata/Fights)]]="Fights Veterans","Fights Veterans",""))</f>
        <v/>
      </c>
      <c r="Q22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7" s="15">
        <f>INDEX(AD:AD,MATCH(TabelInschrijvingen[[#This Row],[Team name]],AC:AC,0),1)</f>
        <v>0</v>
      </c>
      <c r="Y227" s="15" t="str">
        <f>IF(TabelInschrijvingen[[#This Row],[Poule]]="","",COUNTIF(O:O,TabelInschrijvingen[[#This Row],[Poule definitief]]))</f>
        <v/>
      </c>
      <c r="Z227" s="15" t="str">
        <f>TabelInschrijvingen[[#This Row],[Poule]]</f>
        <v/>
      </c>
      <c r="AA227" s="15">
        <f>IF(AND(LEFT(TabelInschrijvingen[[#This Row],[Poule definitief]],6)="Fights",LEFT(TabelInschrijvingen[[#This Row],[Poule definitief]],11)&lt;&gt;"Fights Team"),1,0)</f>
        <v>0</v>
      </c>
    </row>
    <row r="228" spans="2:27" x14ac:dyDescent="0.3">
      <c r="B228" t="str">
        <f>IFERROR(IF(TabelInschrijvingen[[#This Row],[Firstname]]="","",B227+1),1)</f>
        <v/>
      </c>
      <c r="C228" t="str">
        <f t="shared" si="6"/>
        <v/>
      </c>
      <c r="J228" s="1"/>
      <c r="K228" s="14"/>
      <c r="L228" s="14"/>
      <c r="M228" s="8" t="str">
        <f t="shared" si="7"/>
        <v/>
      </c>
      <c r="N228" t="str">
        <f>IF(M228="","",IF(OR(J228="Team kata",J228="Team fights"),IF(TabelInschrijvingen[[#This Row],[IBF member?]]="Yes",Opties!$E$7,Opties!$E$8),IF(M228&gt;=16,IF(TabelInschrijvingen[[#This Row],[IBF member?]]="Yes",Opties!$E$5,Opties!$E$6),IF(L228="Yes",Opties!$E$3,Opties!$E$4))))</f>
        <v/>
      </c>
      <c r="O22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8" s="14" t="str">
        <f>IF(TabelInschrijvingen[[#This Row],[Category (Kata/Fights)]]="Kata Veterans","Kata Veterans",IF(TabelInschrijvingen[[#This Row],[Category (Kata/Fights)]]="Fights Veterans","Fights Veterans",""))</f>
        <v/>
      </c>
      <c r="Q22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8" s="15">
        <f>INDEX(AD:AD,MATCH(TabelInschrijvingen[[#This Row],[Team name]],AC:AC,0),1)</f>
        <v>0</v>
      </c>
      <c r="Y228" s="15" t="str">
        <f>IF(TabelInschrijvingen[[#This Row],[Poule]]="","",COUNTIF(O:O,TabelInschrijvingen[[#This Row],[Poule definitief]]))</f>
        <v/>
      </c>
      <c r="Z228" s="15" t="str">
        <f>TabelInschrijvingen[[#This Row],[Poule]]</f>
        <v/>
      </c>
      <c r="AA228" s="15">
        <f>IF(AND(LEFT(TabelInschrijvingen[[#This Row],[Poule definitief]],6)="Fights",LEFT(TabelInschrijvingen[[#This Row],[Poule definitief]],11)&lt;&gt;"Fights Team"),1,0)</f>
        <v>0</v>
      </c>
    </row>
    <row r="229" spans="2:27" x14ac:dyDescent="0.3">
      <c r="B229" t="str">
        <f>IFERROR(IF(TabelInschrijvingen[[#This Row],[Firstname]]="","",B228+1),1)</f>
        <v/>
      </c>
      <c r="C229" t="str">
        <f t="shared" si="6"/>
        <v/>
      </c>
      <c r="J229" s="1"/>
      <c r="K229" s="14"/>
      <c r="L229" s="14"/>
      <c r="M229" s="8" t="str">
        <f t="shared" si="7"/>
        <v/>
      </c>
      <c r="N229" t="str">
        <f>IF(M229="","",IF(OR(J229="Team kata",J229="Team fights"),IF(TabelInschrijvingen[[#This Row],[IBF member?]]="Yes",Opties!$E$7,Opties!$E$8),IF(M229&gt;=16,IF(TabelInschrijvingen[[#This Row],[IBF member?]]="Yes",Opties!$E$5,Opties!$E$6),IF(L229="Yes",Opties!$E$3,Opties!$E$4))))</f>
        <v/>
      </c>
      <c r="O22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29" s="14" t="str">
        <f>IF(TabelInschrijvingen[[#This Row],[Category (Kata/Fights)]]="Kata Veterans","Kata Veterans",IF(TabelInschrijvingen[[#This Row],[Category (Kata/Fights)]]="Fights Veterans","Fights Veterans",""))</f>
        <v/>
      </c>
      <c r="Q22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2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2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2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2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2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2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29" s="15">
        <f>INDEX(AD:AD,MATCH(TabelInschrijvingen[[#This Row],[Team name]],AC:AC,0),1)</f>
        <v>0</v>
      </c>
      <c r="Y229" s="15" t="str">
        <f>IF(TabelInschrijvingen[[#This Row],[Poule]]="","",COUNTIF(O:O,TabelInschrijvingen[[#This Row],[Poule definitief]]))</f>
        <v/>
      </c>
      <c r="Z229" s="15" t="str">
        <f>TabelInschrijvingen[[#This Row],[Poule]]</f>
        <v/>
      </c>
      <c r="AA229" s="15">
        <f>IF(AND(LEFT(TabelInschrijvingen[[#This Row],[Poule definitief]],6)="Fights",LEFT(TabelInschrijvingen[[#This Row],[Poule definitief]],11)&lt;&gt;"Fights Team"),1,0)</f>
        <v>0</v>
      </c>
    </row>
    <row r="230" spans="2:27" x14ac:dyDescent="0.3">
      <c r="B230" t="str">
        <f>IFERROR(IF(TabelInschrijvingen[[#This Row],[Firstname]]="","",B229+1),1)</f>
        <v/>
      </c>
      <c r="C230" t="str">
        <f t="shared" si="6"/>
        <v/>
      </c>
      <c r="J230" s="1"/>
      <c r="K230" s="14"/>
      <c r="L230" s="14"/>
      <c r="M230" s="8" t="str">
        <f t="shared" si="7"/>
        <v/>
      </c>
      <c r="N230" t="str">
        <f>IF(M230="","",IF(OR(J230="Team kata",J230="Team fights"),IF(TabelInschrijvingen[[#This Row],[IBF member?]]="Yes",Opties!$E$7,Opties!$E$8),IF(M230&gt;=16,IF(TabelInschrijvingen[[#This Row],[IBF member?]]="Yes",Opties!$E$5,Opties!$E$6),IF(L230="Yes",Opties!$E$3,Opties!$E$4))))</f>
        <v/>
      </c>
      <c r="O23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0" s="14" t="str">
        <f>IF(TabelInschrijvingen[[#This Row],[Category (Kata/Fights)]]="Kata Veterans","Kata Veterans",IF(TabelInschrijvingen[[#This Row],[Category (Kata/Fights)]]="Fights Veterans","Fights Veterans",""))</f>
        <v/>
      </c>
      <c r="Q23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0" s="15">
        <f>INDEX(AD:AD,MATCH(TabelInschrijvingen[[#This Row],[Team name]],AC:AC,0),1)</f>
        <v>0</v>
      </c>
      <c r="Y230" s="15" t="str">
        <f>IF(TabelInschrijvingen[[#This Row],[Poule]]="","",COUNTIF(O:O,TabelInschrijvingen[[#This Row],[Poule definitief]]))</f>
        <v/>
      </c>
      <c r="Z230" s="15" t="str">
        <f>TabelInschrijvingen[[#This Row],[Poule]]</f>
        <v/>
      </c>
      <c r="AA230" s="15">
        <f>IF(AND(LEFT(TabelInschrijvingen[[#This Row],[Poule definitief]],6)="Fights",LEFT(TabelInschrijvingen[[#This Row],[Poule definitief]],11)&lt;&gt;"Fights Team"),1,0)</f>
        <v>0</v>
      </c>
    </row>
    <row r="231" spans="2:27" x14ac:dyDescent="0.3">
      <c r="B231" t="str">
        <f>IFERROR(IF(TabelInschrijvingen[[#This Row],[Firstname]]="","",B230+1),1)</f>
        <v/>
      </c>
      <c r="C231" t="str">
        <f t="shared" si="6"/>
        <v/>
      </c>
      <c r="J231" s="1"/>
      <c r="K231" s="14"/>
      <c r="L231" s="14"/>
      <c r="M231" s="8" t="str">
        <f t="shared" si="7"/>
        <v/>
      </c>
      <c r="N231" t="str">
        <f>IF(M231="","",IF(OR(J231="Team kata",J231="Team fights"),IF(TabelInschrijvingen[[#This Row],[IBF member?]]="Yes",Opties!$E$7,Opties!$E$8),IF(M231&gt;=16,IF(TabelInschrijvingen[[#This Row],[IBF member?]]="Yes",Opties!$E$5,Opties!$E$6),IF(L231="Yes",Opties!$E$3,Opties!$E$4))))</f>
        <v/>
      </c>
      <c r="O23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1" s="14" t="str">
        <f>IF(TabelInschrijvingen[[#This Row],[Category (Kata/Fights)]]="Kata Veterans","Kata Veterans",IF(TabelInschrijvingen[[#This Row],[Category (Kata/Fights)]]="Fights Veterans","Fights Veterans",""))</f>
        <v/>
      </c>
      <c r="Q23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1" s="15">
        <f>INDEX(AD:AD,MATCH(TabelInschrijvingen[[#This Row],[Team name]],AC:AC,0),1)</f>
        <v>0</v>
      </c>
      <c r="Y231" s="15" t="str">
        <f>IF(TabelInschrijvingen[[#This Row],[Poule]]="","",COUNTIF(O:O,TabelInschrijvingen[[#This Row],[Poule definitief]]))</f>
        <v/>
      </c>
      <c r="Z231" s="15" t="str">
        <f>TabelInschrijvingen[[#This Row],[Poule]]</f>
        <v/>
      </c>
      <c r="AA231" s="15">
        <f>IF(AND(LEFT(TabelInschrijvingen[[#This Row],[Poule definitief]],6)="Fights",LEFT(TabelInschrijvingen[[#This Row],[Poule definitief]],11)&lt;&gt;"Fights Team"),1,0)</f>
        <v>0</v>
      </c>
    </row>
    <row r="232" spans="2:27" x14ac:dyDescent="0.3">
      <c r="B232" t="str">
        <f>IFERROR(IF(TabelInschrijvingen[[#This Row],[Firstname]]="","",B231+1),1)</f>
        <v/>
      </c>
      <c r="C232" t="str">
        <f t="shared" si="6"/>
        <v/>
      </c>
      <c r="J232" s="1"/>
      <c r="K232" s="14"/>
      <c r="L232" s="14"/>
      <c r="M232" s="8" t="str">
        <f t="shared" si="7"/>
        <v/>
      </c>
      <c r="N232" t="str">
        <f>IF(M232="","",IF(OR(J232="Team kata",J232="Team fights"),IF(TabelInschrijvingen[[#This Row],[IBF member?]]="Yes",Opties!$E$7,Opties!$E$8),IF(M232&gt;=16,IF(TabelInschrijvingen[[#This Row],[IBF member?]]="Yes",Opties!$E$5,Opties!$E$6),IF(L232="Yes",Opties!$E$3,Opties!$E$4))))</f>
        <v/>
      </c>
      <c r="O23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2" s="14" t="str">
        <f>IF(TabelInschrijvingen[[#This Row],[Category (Kata/Fights)]]="Kata Veterans","Kata Veterans",IF(TabelInschrijvingen[[#This Row],[Category (Kata/Fights)]]="Fights Veterans","Fights Veterans",""))</f>
        <v/>
      </c>
      <c r="Q23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2" s="15">
        <f>INDEX(AD:AD,MATCH(TabelInschrijvingen[[#This Row],[Team name]],AC:AC,0),1)</f>
        <v>0</v>
      </c>
      <c r="Y232" s="15" t="str">
        <f>IF(TabelInschrijvingen[[#This Row],[Poule]]="","",COUNTIF(O:O,TabelInschrijvingen[[#This Row],[Poule definitief]]))</f>
        <v/>
      </c>
      <c r="Z232" s="15" t="str">
        <f>TabelInschrijvingen[[#This Row],[Poule]]</f>
        <v/>
      </c>
      <c r="AA232" s="15">
        <f>IF(AND(LEFT(TabelInschrijvingen[[#This Row],[Poule definitief]],6)="Fights",LEFT(TabelInschrijvingen[[#This Row],[Poule definitief]],11)&lt;&gt;"Fights Team"),1,0)</f>
        <v>0</v>
      </c>
    </row>
    <row r="233" spans="2:27" x14ac:dyDescent="0.3">
      <c r="B233" t="str">
        <f>IFERROR(IF(TabelInschrijvingen[[#This Row],[Firstname]]="","",B232+1),1)</f>
        <v/>
      </c>
      <c r="C233" t="str">
        <f t="shared" si="6"/>
        <v/>
      </c>
      <c r="J233" s="1"/>
      <c r="K233" s="14"/>
      <c r="L233" s="14"/>
      <c r="M233" s="8" t="str">
        <f t="shared" si="7"/>
        <v/>
      </c>
      <c r="N233" t="str">
        <f>IF(M233="","",IF(OR(J233="Team kata",J233="Team fights"),IF(TabelInschrijvingen[[#This Row],[IBF member?]]="Yes",Opties!$E$7,Opties!$E$8),IF(M233&gt;=16,IF(TabelInschrijvingen[[#This Row],[IBF member?]]="Yes",Opties!$E$5,Opties!$E$6),IF(L233="Yes",Opties!$E$3,Opties!$E$4))))</f>
        <v/>
      </c>
      <c r="O23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3" s="14" t="str">
        <f>IF(TabelInschrijvingen[[#This Row],[Category (Kata/Fights)]]="Kata Veterans","Kata Veterans",IF(TabelInschrijvingen[[#This Row],[Category (Kata/Fights)]]="Fights Veterans","Fights Veterans",""))</f>
        <v/>
      </c>
      <c r="Q23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3" s="15">
        <f>INDEX(AD:AD,MATCH(TabelInschrijvingen[[#This Row],[Team name]],AC:AC,0),1)</f>
        <v>0</v>
      </c>
      <c r="Y233" s="15" t="str">
        <f>IF(TabelInschrijvingen[[#This Row],[Poule]]="","",COUNTIF(O:O,TabelInschrijvingen[[#This Row],[Poule definitief]]))</f>
        <v/>
      </c>
      <c r="Z233" s="15" t="str">
        <f>TabelInschrijvingen[[#This Row],[Poule]]</f>
        <v/>
      </c>
      <c r="AA233" s="15">
        <f>IF(AND(LEFT(TabelInschrijvingen[[#This Row],[Poule definitief]],6)="Fights",LEFT(TabelInschrijvingen[[#This Row],[Poule definitief]],11)&lt;&gt;"Fights Team"),1,0)</f>
        <v>0</v>
      </c>
    </row>
    <row r="234" spans="2:27" x14ac:dyDescent="0.3">
      <c r="B234" t="str">
        <f>IFERROR(IF(TabelInschrijvingen[[#This Row],[Firstname]]="","",B233+1),1)</f>
        <v/>
      </c>
      <c r="C234" t="str">
        <f t="shared" si="6"/>
        <v/>
      </c>
      <c r="J234" s="1"/>
      <c r="K234" s="14"/>
      <c r="L234" s="14"/>
      <c r="M234" s="8" t="str">
        <f t="shared" si="7"/>
        <v/>
      </c>
      <c r="N234" t="str">
        <f>IF(M234="","",IF(OR(J234="Team kata",J234="Team fights"),IF(TabelInschrijvingen[[#This Row],[IBF member?]]="Yes",Opties!$E$7,Opties!$E$8),IF(M234&gt;=16,IF(TabelInschrijvingen[[#This Row],[IBF member?]]="Yes",Opties!$E$5,Opties!$E$6),IF(L234="Yes",Opties!$E$3,Opties!$E$4))))</f>
        <v/>
      </c>
      <c r="O23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4" s="14" t="str">
        <f>IF(TabelInschrijvingen[[#This Row],[Category (Kata/Fights)]]="Kata Veterans","Kata Veterans",IF(TabelInschrijvingen[[#This Row],[Category (Kata/Fights)]]="Fights Veterans","Fights Veterans",""))</f>
        <v/>
      </c>
      <c r="Q23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4" s="15">
        <f>INDEX(AD:AD,MATCH(TabelInschrijvingen[[#This Row],[Team name]],AC:AC,0),1)</f>
        <v>0</v>
      </c>
      <c r="Y234" s="15" t="str">
        <f>IF(TabelInschrijvingen[[#This Row],[Poule]]="","",COUNTIF(O:O,TabelInschrijvingen[[#This Row],[Poule definitief]]))</f>
        <v/>
      </c>
      <c r="Z234" s="15" t="str">
        <f>TabelInschrijvingen[[#This Row],[Poule]]</f>
        <v/>
      </c>
      <c r="AA234" s="15">
        <f>IF(AND(LEFT(TabelInschrijvingen[[#This Row],[Poule definitief]],6)="Fights",LEFT(TabelInschrijvingen[[#This Row],[Poule definitief]],11)&lt;&gt;"Fights Team"),1,0)</f>
        <v>0</v>
      </c>
    </row>
    <row r="235" spans="2:27" x14ac:dyDescent="0.3">
      <c r="B235" t="str">
        <f>IFERROR(IF(TabelInschrijvingen[[#This Row],[Firstname]]="","",B234+1),1)</f>
        <v/>
      </c>
      <c r="C235" t="str">
        <f t="shared" si="6"/>
        <v/>
      </c>
      <c r="J235" s="1"/>
      <c r="K235" s="14"/>
      <c r="L235" s="14"/>
      <c r="M235" s="8" t="str">
        <f t="shared" si="7"/>
        <v/>
      </c>
      <c r="N235" t="str">
        <f>IF(M235="","",IF(OR(J235="Team kata",J235="Team fights"),IF(TabelInschrijvingen[[#This Row],[IBF member?]]="Yes",Opties!$E$7,Opties!$E$8),IF(M235&gt;=16,IF(TabelInschrijvingen[[#This Row],[IBF member?]]="Yes",Opties!$E$5,Opties!$E$6),IF(L235="Yes",Opties!$E$3,Opties!$E$4))))</f>
        <v/>
      </c>
      <c r="O23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5" s="14" t="str">
        <f>IF(TabelInschrijvingen[[#This Row],[Category (Kata/Fights)]]="Kata Veterans","Kata Veterans",IF(TabelInschrijvingen[[#This Row],[Category (Kata/Fights)]]="Fights Veterans","Fights Veterans",""))</f>
        <v/>
      </c>
      <c r="Q23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5" s="15">
        <f>INDEX(AD:AD,MATCH(TabelInschrijvingen[[#This Row],[Team name]],AC:AC,0),1)</f>
        <v>0</v>
      </c>
      <c r="Y235" s="15" t="str">
        <f>IF(TabelInschrijvingen[[#This Row],[Poule]]="","",COUNTIF(O:O,TabelInschrijvingen[[#This Row],[Poule definitief]]))</f>
        <v/>
      </c>
      <c r="Z235" s="15" t="str">
        <f>TabelInschrijvingen[[#This Row],[Poule]]</f>
        <v/>
      </c>
      <c r="AA235" s="15">
        <f>IF(AND(LEFT(TabelInschrijvingen[[#This Row],[Poule definitief]],6)="Fights",LEFT(TabelInschrijvingen[[#This Row],[Poule definitief]],11)&lt;&gt;"Fights Team"),1,0)</f>
        <v>0</v>
      </c>
    </row>
    <row r="236" spans="2:27" x14ac:dyDescent="0.3">
      <c r="B236" t="str">
        <f>IFERROR(IF(TabelInschrijvingen[[#This Row],[Firstname]]="","",B235+1),1)</f>
        <v/>
      </c>
      <c r="C236" t="str">
        <f t="shared" si="6"/>
        <v/>
      </c>
      <c r="J236" s="1"/>
      <c r="K236" s="14"/>
      <c r="L236" s="14"/>
      <c r="M236" s="8" t="str">
        <f t="shared" si="7"/>
        <v/>
      </c>
      <c r="N236" t="str">
        <f>IF(M236="","",IF(OR(J236="Team kata",J236="Team fights"),IF(TabelInschrijvingen[[#This Row],[IBF member?]]="Yes",Opties!$E$7,Opties!$E$8),IF(M236&gt;=16,IF(TabelInschrijvingen[[#This Row],[IBF member?]]="Yes",Opties!$E$5,Opties!$E$6),IF(L236="Yes",Opties!$E$3,Opties!$E$4))))</f>
        <v/>
      </c>
      <c r="O23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6" s="14" t="str">
        <f>IF(TabelInschrijvingen[[#This Row],[Category (Kata/Fights)]]="Kata Veterans","Kata Veterans",IF(TabelInschrijvingen[[#This Row],[Category (Kata/Fights)]]="Fights Veterans","Fights Veterans",""))</f>
        <v/>
      </c>
      <c r="Q23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6" s="15">
        <f>INDEX(AD:AD,MATCH(TabelInschrijvingen[[#This Row],[Team name]],AC:AC,0),1)</f>
        <v>0</v>
      </c>
      <c r="Y236" s="15" t="str">
        <f>IF(TabelInschrijvingen[[#This Row],[Poule]]="","",COUNTIF(O:O,TabelInschrijvingen[[#This Row],[Poule definitief]]))</f>
        <v/>
      </c>
      <c r="Z236" s="15" t="str">
        <f>TabelInschrijvingen[[#This Row],[Poule]]</f>
        <v/>
      </c>
      <c r="AA236" s="15">
        <f>IF(AND(LEFT(TabelInschrijvingen[[#This Row],[Poule definitief]],6)="Fights",LEFT(TabelInschrijvingen[[#This Row],[Poule definitief]],11)&lt;&gt;"Fights Team"),1,0)</f>
        <v>0</v>
      </c>
    </row>
    <row r="237" spans="2:27" x14ac:dyDescent="0.3">
      <c r="B237" t="str">
        <f>IFERROR(IF(TabelInschrijvingen[[#This Row],[Firstname]]="","",B236+1),1)</f>
        <v/>
      </c>
      <c r="C237" t="str">
        <f t="shared" si="6"/>
        <v/>
      </c>
      <c r="J237" s="1"/>
      <c r="K237" s="14"/>
      <c r="L237" s="14"/>
      <c r="M237" s="8" t="str">
        <f t="shared" si="7"/>
        <v/>
      </c>
      <c r="N237" t="str">
        <f>IF(M237="","",IF(OR(J237="Team kata",J237="Team fights"),IF(TabelInschrijvingen[[#This Row],[IBF member?]]="Yes",Opties!$E$7,Opties!$E$8),IF(M237&gt;=16,IF(TabelInschrijvingen[[#This Row],[IBF member?]]="Yes",Opties!$E$5,Opties!$E$6),IF(L237="Yes",Opties!$E$3,Opties!$E$4))))</f>
        <v/>
      </c>
      <c r="O23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7" s="14" t="str">
        <f>IF(TabelInschrijvingen[[#This Row],[Category (Kata/Fights)]]="Kata Veterans","Kata Veterans",IF(TabelInschrijvingen[[#This Row],[Category (Kata/Fights)]]="Fights Veterans","Fights Veterans",""))</f>
        <v/>
      </c>
      <c r="Q23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7" s="15">
        <f>INDEX(AD:AD,MATCH(TabelInschrijvingen[[#This Row],[Team name]],AC:AC,0),1)</f>
        <v>0</v>
      </c>
      <c r="Y237" s="15" t="str">
        <f>IF(TabelInschrijvingen[[#This Row],[Poule]]="","",COUNTIF(O:O,TabelInschrijvingen[[#This Row],[Poule definitief]]))</f>
        <v/>
      </c>
      <c r="Z237" s="15" t="str">
        <f>TabelInschrijvingen[[#This Row],[Poule]]</f>
        <v/>
      </c>
      <c r="AA237" s="15">
        <f>IF(AND(LEFT(TabelInschrijvingen[[#This Row],[Poule definitief]],6)="Fights",LEFT(TabelInschrijvingen[[#This Row],[Poule definitief]],11)&lt;&gt;"Fights Team"),1,0)</f>
        <v>0</v>
      </c>
    </row>
    <row r="238" spans="2:27" x14ac:dyDescent="0.3">
      <c r="B238" t="str">
        <f>IFERROR(IF(TabelInschrijvingen[[#This Row],[Firstname]]="","",B237+1),1)</f>
        <v/>
      </c>
      <c r="C238" t="str">
        <f t="shared" si="6"/>
        <v/>
      </c>
      <c r="J238" s="1"/>
      <c r="K238" s="14"/>
      <c r="L238" s="14"/>
      <c r="M238" s="8" t="str">
        <f t="shared" si="7"/>
        <v/>
      </c>
      <c r="N238" t="str">
        <f>IF(M238="","",IF(OR(J238="Team kata",J238="Team fights"),IF(TabelInschrijvingen[[#This Row],[IBF member?]]="Yes",Opties!$E$7,Opties!$E$8),IF(M238&gt;=16,IF(TabelInschrijvingen[[#This Row],[IBF member?]]="Yes",Opties!$E$5,Opties!$E$6),IF(L238="Yes",Opties!$E$3,Opties!$E$4))))</f>
        <v/>
      </c>
      <c r="O23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8" s="14" t="str">
        <f>IF(TabelInschrijvingen[[#This Row],[Category (Kata/Fights)]]="Kata Veterans","Kata Veterans",IF(TabelInschrijvingen[[#This Row],[Category (Kata/Fights)]]="Fights Veterans","Fights Veterans",""))</f>
        <v/>
      </c>
      <c r="Q23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8" s="15">
        <f>INDEX(AD:AD,MATCH(TabelInschrijvingen[[#This Row],[Team name]],AC:AC,0),1)</f>
        <v>0</v>
      </c>
      <c r="Y238" s="15" t="str">
        <f>IF(TabelInschrijvingen[[#This Row],[Poule]]="","",COUNTIF(O:O,TabelInschrijvingen[[#This Row],[Poule definitief]]))</f>
        <v/>
      </c>
      <c r="Z238" s="15" t="str">
        <f>TabelInschrijvingen[[#This Row],[Poule]]</f>
        <v/>
      </c>
      <c r="AA238" s="15">
        <f>IF(AND(LEFT(TabelInschrijvingen[[#This Row],[Poule definitief]],6)="Fights",LEFT(TabelInschrijvingen[[#This Row],[Poule definitief]],11)&lt;&gt;"Fights Team"),1,0)</f>
        <v>0</v>
      </c>
    </row>
    <row r="239" spans="2:27" x14ac:dyDescent="0.3">
      <c r="B239" t="str">
        <f>IFERROR(IF(TabelInschrijvingen[[#This Row],[Firstname]]="","",B238+1),1)</f>
        <v/>
      </c>
      <c r="C239" t="str">
        <f t="shared" si="6"/>
        <v/>
      </c>
      <c r="J239" s="1"/>
      <c r="K239" s="14"/>
      <c r="L239" s="14"/>
      <c r="M239" s="8" t="str">
        <f t="shared" si="7"/>
        <v/>
      </c>
      <c r="N239" t="str">
        <f>IF(M239="","",IF(OR(J239="Team kata",J239="Team fights"),IF(TabelInschrijvingen[[#This Row],[IBF member?]]="Yes",Opties!$E$7,Opties!$E$8),IF(M239&gt;=16,IF(TabelInschrijvingen[[#This Row],[IBF member?]]="Yes",Opties!$E$5,Opties!$E$6),IF(L239="Yes",Opties!$E$3,Opties!$E$4))))</f>
        <v/>
      </c>
      <c r="O23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39" s="14" t="str">
        <f>IF(TabelInschrijvingen[[#This Row],[Category (Kata/Fights)]]="Kata Veterans","Kata Veterans",IF(TabelInschrijvingen[[#This Row],[Category (Kata/Fights)]]="Fights Veterans","Fights Veterans",""))</f>
        <v/>
      </c>
      <c r="Q23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3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3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3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3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3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3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39" s="15">
        <f>INDEX(AD:AD,MATCH(TabelInschrijvingen[[#This Row],[Team name]],AC:AC,0),1)</f>
        <v>0</v>
      </c>
      <c r="Y239" s="15" t="str">
        <f>IF(TabelInschrijvingen[[#This Row],[Poule]]="","",COUNTIF(O:O,TabelInschrijvingen[[#This Row],[Poule definitief]]))</f>
        <v/>
      </c>
      <c r="Z239" s="15" t="str">
        <f>TabelInschrijvingen[[#This Row],[Poule]]</f>
        <v/>
      </c>
      <c r="AA239" s="15">
        <f>IF(AND(LEFT(TabelInschrijvingen[[#This Row],[Poule definitief]],6)="Fights",LEFT(TabelInschrijvingen[[#This Row],[Poule definitief]],11)&lt;&gt;"Fights Team"),1,0)</f>
        <v>0</v>
      </c>
    </row>
    <row r="240" spans="2:27" x14ac:dyDescent="0.3">
      <c r="B240" t="str">
        <f>IFERROR(IF(TabelInschrijvingen[[#This Row],[Firstname]]="","",B239+1),1)</f>
        <v/>
      </c>
      <c r="C240" t="str">
        <f t="shared" si="6"/>
        <v/>
      </c>
      <c r="J240" s="1"/>
      <c r="K240" s="14"/>
      <c r="L240" s="14"/>
      <c r="M240" s="8" t="str">
        <f t="shared" si="7"/>
        <v/>
      </c>
      <c r="N240" t="str">
        <f>IF(M240="","",IF(OR(J240="Team kata",J240="Team fights"),IF(TabelInschrijvingen[[#This Row],[IBF member?]]="Yes",Opties!$E$7,Opties!$E$8),IF(M240&gt;=16,IF(TabelInschrijvingen[[#This Row],[IBF member?]]="Yes",Opties!$E$5,Opties!$E$6),IF(L240="Yes",Opties!$E$3,Opties!$E$4))))</f>
        <v/>
      </c>
      <c r="O24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0" s="14" t="str">
        <f>IF(TabelInschrijvingen[[#This Row],[Category (Kata/Fights)]]="Kata Veterans","Kata Veterans",IF(TabelInschrijvingen[[#This Row],[Category (Kata/Fights)]]="Fights Veterans","Fights Veterans",""))</f>
        <v/>
      </c>
      <c r="Q24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0" s="15">
        <f>INDEX(AD:AD,MATCH(TabelInschrijvingen[[#This Row],[Team name]],AC:AC,0),1)</f>
        <v>0</v>
      </c>
      <c r="Y240" s="15" t="str">
        <f>IF(TabelInschrijvingen[[#This Row],[Poule]]="","",COUNTIF(O:O,TabelInschrijvingen[[#This Row],[Poule definitief]]))</f>
        <v/>
      </c>
      <c r="Z240" s="15" t="str">
        <f>TabelInschrijvingen[[#This Row],[Poule]]</f>
        <v/>
      </c>
      <c r="AA240" s="15">
        <f>IF(AND(LEFT(TabelInschrijvingen[[#This Row],[Poule definitief]],6)="Fights",LEFT(TabelInschrijvingen[[#This Row],[Poule definitief]],11)&lt;&gt;"Fights Team"),1,0)</f>
        <v>0</v>
      </c>
    </row>
    <row r="241" spans="2:27" x14ac:dyDescent="0.3">
      <c r="B241" t="str">
        <f>IFERROR(IF(TabelInschrijvingen[[#This Row],[Firstname]]="","",B240+1),1)</f>
        <v/>
      </c>
      <c r="C241" t="str">
        <f t="shared" si="6"/>
        <v/>
      </c>
      <c r="J241" s="1"/>
      <c r="K241" s="14"/>
      <c r="L241" s="14"/>
      <c r="M241" s="8" t="str">
        <f t="shared" si="7"/>
        <v/>
      </c>
      <c r="N241" t="str">
        <f>IF(M241="","",IF(OR(J241="Team kata",J241="Team fights"),IF(TabelInschrijvingen[[#This Row],[IBF member?]]="Yes",Opties!$E$7,Opties!$E$8),IF(M241&gt;=16,IF(TabelInschrijvingen[[#This Row],[IBF member?]]="Yes",Opties!$E$5,Opties!$E$6),IF(L241="Yes",Opties!$E$3,Opties!$E$4))))</f>
        <v/>
      </c>
      <c r="O24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1" s="14" t="str">
        <f>IF(TabelInschrijvingen[[#This Row],[Category (Kata/Fights)]]="Kata Veterans","Kata Veterans",IF(TabelInschrijvingen[[#This Row],[Category (Kata/Fights)]]="Fights Veterans","Fights Veterans",""))</f>
        <v/>
      </c>
      <c r="Q24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1" s="15">
        <f>INDEX(AD:AD,MATCH(TabelInschrijvingen[[#This Row],[Team name]],AC:AC,0),1)</f>
        <v>0</v>
      </c>
      <c r="Y241" s="15" t="str">
        <f>IF(TabelInschrijvingen[[#This Row],[Poule]]="","",COUNTIF(O:O,TabelInschrijvingen[[#This Row],[Poule definitief]]))</f>
        <v/>
      </c>
      <c r="Z241" s="15" t="str">
        <f>TabelInschrijvingen[[#This Row],[Poule]]</f>
        <v/>
      </c>
      <c r="AA241" s="15">
        <f>IF(AND(LEFT(TabelInschrijvingen[[#This Row],[Poule definitief]],6)="Fights",LEFT(TabelInschrijvingen[[#This Row],[Poule definitief]],11)&lt;&gt;"Fights Team"),1,0)</f>
        <v>0</v>
      </c>
    </row>
    <row r="242" spans="2:27" x14ac:dyDescent="0.3">
      <c r="B242" t="str">
        <f>IFERROR(IF(TabelInschrijvingen[[#This Row],[Firstname]]="","",B241+1),1)</f>
        <v/>
      </c>
      <c r="C242" t="str">
        <f t="shared" si="6"/>
        <v/>
      </c>
      <c r="J242" s="1"/>
      <c r="K242" s="14"/>
      <c r="L242" s="14"/>
      <c r="M242" s="8" t="str">
        <f t="shared" si="7"/>
        <v/>
      </c>
      <c r="N242" t="str">
        <f>IF(M242="","",IF(OR(J242="Team kata",J242="Team fights"),IF(TabelInschrijvingen[[#This Row],[IBF member?]]="Yes",Opties!$E$7,Opties!$E$8),IF(M242&gt;=16,IF(TabelInschrijvingen[[#This Row],[IBF member?]]="Yes",Opties!$E$5,Opties!$E$6),IF(L242="Yes",Opties!$E$3,Opties!$E$4))))</f>
        <v/>
      </c>
      <c r="O24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2" s="14" t="str">
        <f>IF(TabelInschrijvingen[[#This Row],[Category (Kata/Fights)]]="Kata Veterans","Kata Veterans",IF(TabelInschrijvingen[[#This Row],[Category (Kata/Fights)]]="Fights Veterans","Fights Veterans",""))</f>
        <v/>
      </c>
      <c r="Q24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2" s="15">
        <f>INDEX(AD:AD,MATCH(TabelInschrijvingen[[#This Row],[Team name]],AC:AC,0),1)</f>
        <v>0</v>
      </c>
      <c r="Y242" s="15" t="str">
        <f>IF(TabelInschrijvingen[[#This Row],[Poule]]="","",COUNTIF(O:O,TabelInschrijvingen[[#This Row],[Poule definitief]]))</f>
        <v/>
      </c>
      <c r="Z242" s="15" t="str">
        <f>TabelInschrijvingen[[#This Row],[Poule]]</f>
        <v/>
      </c>
      <c r="AA242" s="15">
        <f>IF(AND(LEFT(TabelInschrijvingen[[#This Row],[Poule definitief]],6)="Fights",LEFT(TabelInschrijvingen[[#This Row],[Poule definitief]],11)&lt;&gt;"Fights Team"),1,0)</f>
        <v>0</v>
      </c>
    </row>
    <row r="243" spans="2:27" x14ac:dyDescent="0.3">
      <c r="B243" t="str">
        <f>IFERROR(IF(TabelInschrijvingen[[#This Row],[Firstname]]="","",B242+1),1)</f>
        <v/>
      </c>
      <c r="C243" t="str">
        <f t="shared" si="6"/>
        <v/>
      </c>
      <c r="J243" s="1"/>
      <c r="K243" s="14"/>
      <c r="L243" s="14"/>
      <c r="M243" s="8" t="str">
        <f t="shared" si="7"/>
        <v/>
      </c>
      <c r="N243" t="str">
        <f>IF(M243="","",IF(OR(J243="Team kata",J243="Team fights"),IF(TabelInschrijvingen[[#This Row],[IBF member?]]="Yes",Opties!$E$7,Opties!$E$8),IF(M243&gt;=16,IF(TabelInschrijvingen[[#This Row],[IBF member?]]="Yes",Opties!$E$5,Opties!$E$6),IF(L243="Yes",Opties!$E$3,Opties!$E$4))))</f>
        <v/>
      </c>
      <c r="O24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3" s="14" t="str">
        <f>IF(TabelInschrijvingen[[#This Row],[Category (Kata/Fights)]]="Kata Veterans","Kata Veterans",IF(TabelInschrijvingen[[#This Row],[Category (Kata/Fights)]]="Fights Veterans","Fights Veterans",""))</f>
        <v/>
      </c>
      <c r="Q24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3" s="15">
        <f>INDEX(AD:AD,MATCH(TabelInschrijvingen[[#This Row],[Team name]],AC:AC,0),1)</f>
        <v>0</v>
      </c>
      <c r="Y243" s="15" t="str">
        <f>IF(TabelInschrijvingen[[#This Row],[Poule]]="","",COUNTIF(O:O,TabelInschrijvingen[[#This Row],[Poule definitief]]))</f>
        <v/>
      </c>
      <c r="Z243" s="15" t="str">
        <f>TabelInschrijvingen[[#This Row],[Poule]]</f>
        <v/>
      </c>
      <c r="AA243" s="15">
        <f>IF(AND(LEFT(TabelInschrijvingen[[#This Row],[Poule definitief]],6)="Fights",LEFT(TabelInschrijvingen[[#This Row],[Poule definitief]],11)&lt;&gt;"Fights Team"),1,0)</f>
        <v>0</v>
      </c>
    </row>
    <row r="244" spans="2:27" x14ac:dyDescent="0.3">
      <c r="B244" t="str">
        <f>IFERROR(IF(TabelInschrijvingen[[#This Row],[Firstname]]="","",B243+1),1)</f>
        <v/>
      </c>
      <c r="C244" t="str">
        <f t="shared" si="6"/>
        <v/>
      </c>
      <c r="J244" s="1"/>
      <c r="K244" s="14"/>
      <c r="L244" s="14"/>
      <c r="M244" s="8" t="str">
        <f t="shared" si="7"/>
        <v/>
      </c>
      <c r="N244" t="str">
        <f>IF(M244="","",IF(OR(J244="Team kata",J244="Team fights"),IF(TabelInschrijvingen[[#This Row],[IBF member?]]="Yes",Opties!$E$7,Opties!$E$8),IF(M244&gt;=16,IF(TabelInschrijvingen[[#This Row],[IBF member?]]="Yes",Opties!$E$5,Opties!$E$6),IF(L244="Yes",Opties!$E$3,Opties!$E$4))))</f>
        <v/>
      </c>
      <c r="O24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4" s="14" t="str">
        <f>IF(TabelInschrijvingen[[#This Row],[Category (Kata/Fights)]]="Kata Veterans","Kata Veterans",IF(TabelInschrijvingen[[#This Row],[Category (Kata/Fights)]]="Fights Veterans","Fights Veterans",""))</f>
        <v/>
      </c>
      <c r="Q24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4" s="15">
        <f>INDEX(AD:AD,MATCH(TabelInschrijvingen[[#This Row],[Team name]],AC:AC,0),1)</f>
        <v>0</v>
      </c>
      <c r="Y244" s="15" t="str">
        <f>IF(TabelInschrijvingen[[#This Row],[Poule]]="","",COUNTIF(O:O,TabelInschrijvingen[[#This Row],[Poule definitief]]))</f>
        <v/>
      </c>
      <c r="Z244" s="15" t="str">
        <f>TabelInschrijvingen[[#This Row],[Poule]]</f>
        <v/>
      </c>
      <c r="AA244" s="15">
        <f>IF(AND(LEFT(TabelInschrijvingen[[#This Row],[Poule definitief]],6)="Fights",LEFT(TabelInschrijvingen[[#This Row],[Poule definitief]],11)&lt;&gt;"Fights Team"),1,0)</f>
        <v>0</v>
      </c>
    </row>
    <row r="245" spans="2:27" x14ac:dyDescent="0.3">
      <c r="B245" t="str">
        <f>IFERROR(IF(TabelInschrijvingen[[#This Row],[Firstname]]="","",B244+1),1)</f>
        <v/>
      </c>
      <c r="C245" t="str">
        <f t="shared" si="6"/>
        <v/>
      </c>
      <c r="J245" s="1"/>
      <c r="K245" s="14"/>
      <c r="L245" s="14"/>
      <c r="M245" s="8" t="str">
        <f t="shared" si="7"/>
        <v/>
      </c>
      <c r="N245" t="str">
        <f>IF(M245="","",IF(OR(J245="Team kata",J245="Team fights"),IF(TabelInschrijvingen[[#This Row],[IBF member?]]="Yes",Opties!$E$7,Opties!$E$8),IF(M245&gt;=16,IF(TabelInschrijvingen[[#This Row],[IBF member?]]="Yes",Opties!$E$5,Opties!$E$6),IF(L245="Yes",Opties!$E$3,Opties!$E$4))))</f>
        <v/>
      </c>
      <c r="O24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5" s="14" t="str">
        <f>IF(TabelInschrijvingen[[#This Row],[Category (Kata/Fights)]]="Kata Veterans","Kata Veterans",IF(TabelInschrijvingen[[#This Row],[Category (Kata/Fights)]]="Fights Veterans","Fights Veterans",""))</f>
        <v/>
      </c>
      <c r="Q24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5" s="15">
        <f>INDEX(AD:AD,MATCH(TabelInschrijvingen[[#This Row],[Team name]],AC:AC,0),1)</f>
        <v>0</v>
      </c>
      <c r="Y245" s="15" t="str">
        <f>IF(TabelInschrijvingen[[#This Row],[Poule]]="","",COUNTIF(O:O,TabelInschrijvingen[[#This Row],[Poule definitief]]))</f>
        <v/>
      </c>
      <c r="Z245" s="15" t="str">
        <f>TabelInschrijvingen[[#This Row],[Poule]]</f>
        <v/>
      </c>
      <c r="AA245" s="15">
        <f>IF(AND(LEFT(TabelInschrijvingen[[#This Row],[Poule definitief]],6)="Fights",LEFT(TabelInschrijvingen[[#This Row],[Poule definitief]],11)&lt;&gt;"Fights Team"),1,0)</f>
        <v>0</v>
      </c>
    </row>
    <row r="246" spans="2:27" x14ac:dyDescent="0.3">
      <c r="B246" t="str">
        <f>IFERROR(IF(TabelInschrijvingen[[#This Row],[Firstname]]="","",B245+1),1)</f>
        <v/>
      </c>
      <c r="C246" t="str">
        <f t="shared" si="6"/>
        <v/>
      </c>
      <c r="J246" s="1"/>
      <c r="K246" s="14"/>
      <c r="L246" s="14"/>
      <c r="M246" s="8" t="str">
        <f t="shared" si="7"/>
        <v/>
      </c>
      <c r="N246" t="str">
        <f>IF(M246="","",IF(OR(J246="Team kata",J246="Team fights"),IF(TabelInschrijvingen[[#This Row],[IBF member?]]="Yes",Opties!$E$7,Opties!$E$8),IF(M246&gt;=16,IF(TabelInschrijvingen[[#This Row],[IBF member?]]="Yes",Opties!$E$5,Opties!$E$6),IF(L246="Yes",Opties!$E$3,Opties!$E$4))))</f>
        <v/>
      </c>
      <c r="O24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6" s="14" t="str">
        <f>IF(TabelInschrijvingen[[#This Row],[Category (Kata/Fights)]]="Kata Veterans","Kata Veterans",IF(TabelInschrijvingen[[#This Row],[Category (Kata/Fights)]]="Fights Veterans","Fights Veterans",""))</f>
        <v/>
      </c>
      <c r="Q24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6" s="15">
        <f>INDEX(AD:AD,MATCH(TabelInschrijvingen[[#This Row],[Team name]],AC:AC,0),1)</f>
        <v>0</v>
      </c>
      <c r="Y246" s="15" t="str">
        <f>IF(TabelInschrijvingen[[#This Row],[Poule]]="","",COUNTIF(O:O,TabelInschrijvingen[[#This Row],[Poule definitief]]))</f>
        <v/>
      </c>
      <c r="Z246" s="15" t="str">
        <f>TabelInschrijvingen[[#This Row],[Poule]]</f>
        <v/>
      </c>
      <c r="AA246" s="15">
        <f>IF(AND(LEFT(TabelInschrijvingen[[#This Row],[Poule definitief]],6)="Fights",LEFT(TabelInschrijvingen[[#This Row],[Poule definitief]],11)&lt;&gt;"Fights Team"),1,0)</f>
        <v>0</v>
      </c>
    </row>
    <row r="247" spans="2:27" x14ac:dyDescent="0.3">
      <c r="B247" t="str">
        <f>IFERROR(IF(TabelInschrijvingen[[#This Row],[Firstname]]="","",B246+1),1)</f>
        <v/>
      </c>
      <c r="C247" t="str">
        <f t="shared" si="6"/>
        <v/>
      </c>
      <c r="J247" s="1"/>
      <c r="K247" s="14"/>
      <c r="L247" s="14"/>
      <c r="M247" s="8" t="str">
        <f t="shared" si="7"/>
        <v/>
      </c>
      <c r="N247" t="str">
        <f>IF(M247="","",IF(OR(J247="Team kata",J247="Team fights"),IF(TabelInschrijvingen[[#This Row],[IBF member?]]="Yes",Opties!$E$7,Opties!$E$8),IF(M247&gt;=16,IF(TabelInschrijvingen[[#This Row],[IBF member?]]="Yes",Opties!$E$5,Opties!$E$6),IF(L247="Yes",Opties!$E$3,Opties!$E$4))))</f>
        <v/>
      </c>
      <c r="O24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7" s="14" t="str">
        <f>IF(TabelInschrijvingen[[#This Row],[Category (Kata/Fights)]]="Kata Veterans","Kata Veterans",IF(TabelInschrijvingen[[#This Row],[Category (Kata/Fights)]]="Fights Veterans","Fights Veterans",""))</f>
        <v/>
      </c>
      <c r="Q24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7" s="15">
        <f>INDEX(AD:AD,MATCH(TabelInschrijvingen[[#This Row],[Team name]],AC:AC,0),1)</f>
        <v>0</v>
      </c>
      <c r="Y247" s="15" t="str">
        <f>IF(TabelInschrijvingen[[#This Row],[Poule]]="","",COUNTIF(O:O,TabelInschrijvingen[[#This Row],[Poule definitief]]))</f>
        <v/>
      </c>
      <c r="Z247" s="15" t="str">
        <f>TabelInschrijvingen[[#This Row],[Poule]]</f>
        <v/>
      </c>
      <c r="AA247" s="15">
        <f>IF(AND(LEFT(TabelInschrijvingen[[#This Row],[Poule definitief]],6)="Fights",LEFT(TabelInschrijvingen[[#This Row],[Poule definitief]],11)&lt;&gt;"Fights Team"),1,0)</f>
        <v>0</v>
      </c>
    </row>
    <row r="248" spans="2:27" x14ac:dyDescent="0.3">
      <c r="B248" t="str">
        <f>IFERROR(IF(TabelInschrijvingen[[#This Row],[Firstname]]="","",B247+1),1)</f>
        <v/>
      </c>
      <c r="C248" t="str">
        <f t="shared" si="6"/>
        <v/>
      </c>
      <c r="J248" s="1"/>
      <c r="K248" s="14"/>
      <c r="L248" s="14"/>
      <c r="M248" s="8" t="str">
        <f t="shared" si="7"/>
        <v/>
      </c>
      <c r="N248" t="str">
        <f>IF(M248="","",IF(OR(J248="Team kata",J248="Team fights"),IF(TabelInschrijvingen[[#This Row],[IBF member?]]="Yes",Opties!$E$7,Opties!$E$8),IF(M248&gt;=16,IF(TabelInschrijvingen[[#This Row],[IBF member?]]="Yes",Opties!$E$5,Opties!$E$6),IF(L248="Yes",Opties!$E$3,Opties!$E$4))))</f>
        <v/>
      </c>
      <c r="O24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8" s="14" t="str">
        <f>IF(TabelInschrijvingen[[#This Row],[Category (Kata/Fights)]]="Kata Veterans","Kata Veterans",IF(TabelInschrijvingen[[#This Row],[Category (Kata/Fights)]]="Fights Veterans","Fights Veterans",""))</f>
        <v/>
      </c>
      <c r="Q24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8" s="15">
        <f>INDEX(AD:AD,MATCH(TabelInschrijvingen[[#This Row],[Team name]],AC:AC,0),1)</f>
        <v>0</v>
      </c>
      <c r="Y248" s="15" t="str">
        <f>IF(TabelInschrijvingen[[#This Row],[Poule]]="","",COUNTIF(O:O,TabelInschrijvingen[[#This Row],[Poule definitief]]))</f>
        <v/>
      </c>
      <c r="Z248" s="15" t="str">
        <f>TabelInschrijvingen[[#This Row],[Poule]]</f>
        <v/>
      </c>
      <c r="AA248" s="15">
        <f>IF(AND(LEFT(TabelInschrijvingen[[#This Row],[Poule definitief]],6)="Fights",LEFT(TabelInschrijvingen[[#This Row],[Poule definitief]],11)&lt;&gt;"Fights Team"),1,0)</f>
        <v>0</v>
      </c>
    </row>
    <row r="249" spans="2:27" x14ac:dyDescent="0.3">
      <c r="B249" t="str">
        <f>IFERROR(IF(TabelInschrijvingen[[#This Row],[Firstname]]="","",B248+1),1)</f>
        <v/>
      </c>
      <c r="C249" t="str">
        <f t="shared" si="6"/>
        <v/>
      </c>
      <c r="J249" s="1"/>
      <c r="K249" s="14"/>
      <c r="L249" s="14"/>
      <c r="M249" s="8" t="str">
        <f t="shared" si="7"/>
        <v/>
      </c>
      <c r="N249" t="str">
        <f>IF(M249="","",IF(OR(J249="Team kata",J249="Team fights"),IF(TabelInschrijvingen[[#This Row],[IBF member?]]="Yes",Opties!$E$7,Opties!$E$8),IF(M249&gt;=16,IF(TabelInschrijvingen[[#This Row],[IBF member?]]="Yes",Opties!$E$5,Opties!$E$6),IF(L249="Yes",Opties!$E$3,Opties!$E$4))))</f>
        <v/>
      </c>
      <c r="O24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49" s="14" t="str">
        <f>IF(TabelInschrijvingen[[#This Row],[Category (Kata/Fights)]]="Kata Veterans","Kata Veterans",IF(TabelInschrijvingen[[#This Row],[Category (Kata/Fights)]]="Fights Veterans","Fights Veterans",""))</f>
        <v/>
      </c>
      <c r="Q24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4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4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4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4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4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4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49" s="15">
        <f>INDEX(AD:AD,MATCH(TabelInschrijvingen[[#This Row],[Team name]],AC:AC,0),1)</f>
        <v>0</v>
      </c>
      <c r="Y249" s="15" t="str">
        <f>IF(TabelInschrijvingen[[#This Row],[Poule]]="","",COUNTIF(O:O,TabelInschrijvingen[[#This Row],[Poule definitief]]))</f>
        <v/>
      </c>
      <c r="Z249" s="15" t="str">
        <f>TabelInschrijvingen[[#This Row],[Poule]]</f>
        <v/>
      </c>
      <c r="AA249" s="15">
        <f>IF(AND(LEFT(TabelInschrijvingen[[#This Row],[Poule definitief]],6)="Fights",LEFT(TabelInschrijvingen[[#This Row],[Poule definitief]],11)&lt;&gt;"Fights Team"),1,0)</f>
        <v>0</v>
      </c>
    </row>
    <row r="250" spans="2:27" x14ac:dyDescent="0.3">
      <c r="B250" t="str">
        <f>IFERROR(IF(TabelInschrijvingen[[#This Row],[Firstname]]="","",B249+1),1)</f>
        <v/>
      </c>
      <c r="C250" t="str">
        <f t="shared" si="6"/>
        <v/>
      </c>
      <c r="J250" s="1"/>
      <c r="K250" s="14"/>
      <c r="L250" s="14"/>
      <c r="M250" s="8" t="str">
        <f t="shared" si="7"/>
        <v/>
      </c>
      <c r="N250" t="str">
        <f>IF(M250="","",IF(OR(J250="Team kata",J250="Team fights"),IF(TabelInschrijvingen[[#This Row],[IBF member?]]="Yes",Opties!$E$7,Opties!$E$8),IF(M250&gt;=16,IF(TabelInschrijvingen[[#This Row],[IBF member?]]="Yes",Opties!$E$5,Opties!$E$6),IF(L250="Yes",Opties!$E$3,Opties!$E$4))))</f>
        <v/>
      </c>
      <c r="O25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0" s="14" t="str">
        <f>IF(TabelInschrijvingen[[#This Row],[Category (Kata/Fights)]]="Kata Veterans","Kata Veterans",IF(TabelInschrijvingen[[#This Row],[Category (Kata/Fights)]]="Fights Veterans","Fights Veterans",""))</f>
        <v/>
      </c>
      <c r="Q25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0" s="15">
        <f>INDEX(AD:AD,MATCH(TabelInschrijvingen[[#This Row],[Team name]],AC:AC,0),1)</f>
        <v>0</v>
      </c>
      <c r="Y250" s="15" t="str">
        <f>IF(TabelInschrijvingen[[#This Row],[Poule]]="","",COUNTIF(O:O,TabelInschrijvingen[[#This Row],[Poule definitief]]))</f>
        <v/>
      </c>
      <c r="Z250" s="15" t="str">
        <f>TabelInschrijvingen[[#This Row],[Poule]]</f>
        <v/>
      </c>
      <c r="AA250" s="15">
        <f>IF(AND(LEFT(TabelInschrijvingen[[#This Row],[Poule definitief]],6)="Fights",LEFT(TabelInschrijvingen[[#This Row],[Poule definitief]],11)&lt;&gt;"Fights Team"),1,0)</f>
        <v>0</v>
      </c>
    </row>
    <row r="251" spans="2:27" x14ac:dyDescent="0.3">
      <c r="B251" t="str">
        <f>IFERROR(IF(TabelInschrijvingen[[#This Row],[Firstname]]="","",B250+1),1)</f>
        <v/>
      </c>
      <c r="C251" t="str">
        <f t="shared" si="6"/>
        <v/>
      </c>
      <c r="J251" s="1"/>
      <c r="K251" s="14"/>
      <c r="L251" s="14"/>
      <c r="M251" s="8" t="str">
        <f t="shared" si="7"/>
        <v/>
      </c>
      <c r="N251" t="str">
        <f>IF(M251="","",IF(OR(J251="Team kata",J251="Team fights"),IF(TabelInschrijvingen[[#This Row],[IBF member?]]="Yes",Opties!$E$7,Opties!$E$8),IF(M251&gt;=16,IF(TabelInschrijvingen[[#This Row],[IBF member?]]="Yes",Opties!$E$5,Opties!$E$6),IF(L251="Yes",Opties!$E$3,Opties!$E$4))))</f>
        <v/>
      </c>
      <c r="O25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1" s="14" t="str">
        <f>IF(TabelInschrijvingen[[#This Row],[Category (Kata/Fights)]]="Kata Veterans","Kata Veterans",IF(TabelInschrijvingen[[#This Row],[Category (Kata/Fights)]]="Fights Veterans","Fights Veterans",""))</f>
        <v/>
      </c>
      <c r="Q25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1" s="15">
        <f>INDEX(AD:AD,MATCH(TabelInschrijvingen[[#This Row],[Team name]],AC:AC,0),1)</f>
        <v>0</v>
      </c>
      <c r="Y251" s="15" t="str">
        <f>IF(TabelInschrijvingen[[#This Row],[Poule]]="","",COUNTIF(O:O,TabelInschrijvingen[[#This Row],[Poule definitief]]))</f>
        <v/>
      </c>
      <c r="Z251" s="15" t="str">
        <f>TabelInschrijvingen[[#This Row],[Poule]]</f>
        <v/>
      </c>
      <c r="AA251" s="15">
        <f>IF(AND(LEFT(TabelInschrijvingen[[#This Row],[Poule definitief]],6)="Fights",LEFT(TabelInschrijvingen[[#This Row],[Poule definitief]],11)&lt;&gt;"Fights Team"),1,0)</f>
        <v>0</v>
      </c>
    </row>
    <row r="252" spans="2:27" x14ac:dyDescent="0.3">
      <c r="B252" t="str">
        <f>IFERROR(IF(TabelInschrijvingen[[#This Row],[Firstname]]="","",B251+1),1)</f>
        <v/>
      </c>
      <c r="C252" t="str">
        <f t="shared" si="6"/>
        <v/>
      </c>
      <c r="J252" s="1"/>
      <c r="K252" s="14"/>
      <c r="L252" s="14"/>
      <c r="M252" s="8" t="str">
        <f t="shared" si="7"/>
        <v/>
      </c>
      <c r="N252" t="str">
        <f>IF(M252="","",IF(OR(J252="Team kata",J252="Team fights"),IF(TabelInschrijvingen[[#This Row],[IBF member?]]="Yes",Opties!$E$7,Opties!$E$8),IF(M252&gt;=16,IF(TabelInschrijvingen[[#This Row],[IBF member?]]="Yes",Opties!$E$5,Opties!$E$6),IF(L252="Yes",Opties!$E$3,Opties!$E$4))))</f>
        <v/>
      </c>
      <c r="O25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2" s="14" t="str">
        <f>IF(TabelInschrijvingen[[#This Row],[Category (Kata/Fights)]]="Kata Veterans","Kata Veterans",IF(TabelInschrijvingen[[#This Row],[Category (Kata/Fights)]]="Fights Veterans","Fights Veterans",""))</f>
        <v/>
      </c>
      <c r="Q25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2" s="15">
        <f>INDEX(AD:AD,MATCH(TabelInschrijvingen[[#This Row],[Team name]],AC:AC,0),1)</f>
        <v>0</v>
      </c>
      <c r="Y252" s="15" t="str">
        <f>IF(TabelInschrijvingen[[#This Row],[Poule]]="","",COUNTIF(O:O,TabelInschrijvingen[[#This Row],[Poule definitief]]))</f>
        <v/>
      </c>
      <c r="Z252" s="15" t="str">
        <f>TabelInschrijvingen[[#This Row],[Poule]]</f>
        <v/>
      </c>
      <c r="AA252" s="15">
        <f>IF(AND(LEFT(TabelInschrijvingen[[#This Row],[Poule definitief]],6)="Fights",LEFT(TabelInschrijvingen[[#This Row],[Poule definitief]],11)&lt;&gt;"Fights Team"),1,0)</f>
        <v>0</v>
      </c>
    </row>
    <row r="253" spans="2:27" x14ac:dyDescent="0.3">
      <c r="B253" t="str">
        <f>IFERROR(IF(TabelInschrijvingen[[#This Row],[Firstname]]="","",B252+1),1)</f>
        <v/>
      </c>
      <c r="C253" t="str">
        <f t="shared" si="6"/>
        <v/>
      </c>
      <c r="J253" s="1"/>
      <c r="K253" s="14"/>
      <c r="L253" s="14"/>
      <c r="M253" s="8" t="str">
        <f t="shared" si="7"/>
        <v/>
      </c>
      <c r="N253" t="str">
        <f>IF(M253="","",IF(OR(J253="Team kata",J253="Team fights"),IF(TabelInschrijvingen[[#This Row],[IBF member?]]="Yes",Opties!$E$7,Opties!$E$8),IF(M253&gt;=16,IF(TabelInschrijvingen[[#This Row],[IBF member?]]="Yes",Opties!$E$5,Opties!$E$6),IF(L253="Yes",Opties!$E$3,Opties!$E$4))))</f>
        <v/>
      </c>
      <c r="O25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3" s="14" t="str">
        <f>IF(TabelInschrijvingen[[#This Row],[Category (Kata/Fights)]]="Kata Veterans","Kata Veterans",IF(TabelInschrijvingen[[#This Row],[Category (Kata/Fights)]]="Fights Veterans","Fights Veterans",""))</f>
        <v/>
      </c>
      <c r="Q25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3" s="15">
        <f>INDEX(AD:AD,MATCH(TabelInschrijvingen[[#This Row],[Team name]],AC:AC,0),1)</f>
        <v>0</v>
      </c>
      <c r="Y253" s="15" t="str">
        <f>IF(TabelInschrijvingen[[#This Row],[Poule]]="","",COUNTIF(O:O,TabelInschrijvingen[[#This Row],[Poule definitief]]))</f>
        <v/>
      </c>
      <c r="Z253" s="15" t="str">
        <f>TabelInschrijvingen[[#This Row],[Poule]]</f>
        <v/>
      </c>
      <c r="AA253" s="15">
        <f>IF(AND(LEFT(TabelInschrijvingen[[#This Row],[Poule definitief]],6)="Fights",LEFT(TabelInschrijvingen[[#This Row],[Poule definitief]],11)&lt;&gt;"Fights Team"),1,0)</f>
        <v>0</v>
      </c>
    </row>
    <row r="254" spans="2:27" x14ac:dyDescent="0.3">
      <c r="B254" t="str">
        <f>IFERROR(IF(TabelInschrijvingen[[#This Row],[Firstname]]="","",B253+1),1)</f>
        <v/>
      </c>
      <c r="C254" t="str">
        <f t="shared" si="6"/>
        <v/>
      </c>
      <c r="J254" s="1"/>
      <c r="K254" s="14"/>
      <c r="L254" s="14"/>
      <c r="M254" s="8" t="str">
        <f t="shared" si="7"/>
        <v/>
      </c>
      <c r="N254" t="str">
        <f>IF(M254="","",IF(OR(J254="Team kata",J254="Team fights"),IF(TabelInschrijvingen[[#This Row],[IBF member?]]="Yes",Opties!$E$7,Opties!$E$8),IF(M254&gt;=16,IF(TabelInschrijvingen[[#This Row],[IBF member?]]="Yes",Opties!$E$5,Opties!$E$6),IF(L254="Yes",Opties!$E$3,Opties!$E$4))))</f>
        <v/>
      </c>
      <c r="O25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4" s="14" t="str">
        <f>IF(TabelInschrijvingen[[#This Row],[Category (Kata/Fights)]]="Kata Veterans","Kata Veterans",IF(TabelInschrijvingen[[#This Row],[Category (Kata/Fights)]]="Fights Veterans","Fights Veterans",""))</f>
        <v/>
      </c>
      <c r="Q25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4" s="15">
        <f>INDEX(AD:AD,MATCH(TabelInschrijvingen[[#This Row],[Team name]],AC:AC,0),1)</f>
        <v>0</v>
      </c>
      <c r="Y254" s="15" t="str">
        <f>IF(TabelInschrijvingen[[#This Row],[Poule]]="","",COUNTIF(O:O,TabelInschrijvingen[[#This Row],[Poule definitief]]))</f>
        <v/>
      </c>
      <c r="Z254" s="15" t="str">
        <f>TabelInschrijvingen[[#This Row],[Poule]]</f>
        <v/>
      </c>
      <c r="AA254" s="15">
        <f>IF(AND(LEFT(TabelInschrijvingen[[#This Row],[Poule definitief]],6)="Fights",LEFT(TabelInschrijvingen[[#This Row],[Poule definitief]],11)&lt;&gt;"Fights Team"),1,0)</f>
        <v>0</v>
      </c>
    </row>
    <row r="255" spans="2:27" x14ac:dyDescent="0.3">
      <c r="B255" t="str">
        <f>IFERROR(IF(TabelInschrijvingen[[#This Row],[Firstname]]="","",B254+1),1)</f>
        <v/>
      </c>
      <c r="C255" t="str">
        <f t="shared" si="6"/>
        <v/>
      </c>
      <c r="J255" s="1"/>
      <c r="K255" s="14"/>
      <c r="L255" s="14"/>
      <c r="M255" s="8" t="str">
        <f t="shared" si="7"/>
        <v/>
      </c>
      <c r="N255" t="str">
        <f>IF(M255="","",IF(OR(J255="Team kata",J255="Team fights"),IF(TabelInschrijvingen[[#This Row],[IBF member?]]="Yes",Opties!$E$7,Opties!$E$8),IF(M255&gt;=16,IF(TabelInschrijvingen[[#This Row],[IBF member?]]="Yes",Opties!$E$5,Opties!$E$6),IF(L255="Yes",Opties!$E$3,Opties!$E$4))))</f>
        <v/>
      </c>
      <c r="O25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5" s="14" t="str">
        <f>IF(TabelInschrijvingen[[#This Row],[Category (Kata/Fights)]]="Kata Veterans","Kata Veterans",IF(TabelInschrijvingen[[#This Row],[Category (Kata/Fights)]]="Fights Veterans","Fights Veterans",""))</f>
        <v/>
      </c>
      <c r="Q25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5" s="15">
        <f>INDEX(AD:AD,MATCH(TabelInschrijvingen[[#This Row],[Team name]],AC:AC,0),1)</f>
        <v>0</v>
      </c>
      <c r="Y255" s="15" t="str">
        <f>IF(TabelInschrijvingen[[#This Row],[Poule]]="","",COUNTIF(O:O,TabelInschrijvingen[[#This Row],[Poule definitief]]))</f>
        <v/>
      </c>
      <c r="Z255" s="15" t="str">
        <f>TabelInschrijvingen[[#This Row],[Poule]]</f>
        <v/>
      </c>
      <c r="AA255" s="15">
        <f>IF(AND(LEFT(TabelInschrijvingen[[#This Row],[Poule definitief]],6)="Fights",LEFT(TabelInschrijvingen[[#This Row],[Poule definitief]],11)&lt;&gt;"Fights Team"),1,0)</f>
        <v>0</v>
      </c>
    </row>
    <row r="256" spans="2:27" x14ac:dyDescent="0.3">
      <c r="B256" t="str">
        <f>IFERROR(IF(TabelInschrijvingen[[#This Row],[Firstname]]="","",B255+1),1)</f>
        <v/>
      </c>
      <c r="C256" t="str">
        <f t="shared" si="6"/>
        <v/>
      </c>
      <c r="J256" s="1"/>
      <c r="K256" s="14"/>
      <c r="L256" s="14"/>
      <c r="M256" s="8" t="str">
        <f t="shared" si="7"/>
        <v/>
      </c>
      <c r="N256" t="str">
        <f>IF(M256="","",IF(OR(J256="Team kata",J256="Team fights"),IF(TabelInschrijvingen[[#This Row],[IBF member?]]="Yes",Opties!$E$7,Opties!$E$8),IF(M256&gt;=16,IF(TabelInschrijvingen[[#This Row],[IBF member?]]="Yes",Opties!$E$5,Opties!$E$6),IF(L256="Yes",Opties!$E$3,Opties!$E$4))))</f>
        <v/>
      </c>
      <c r="O25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6" s="14" t="str">
        <f>IF(TabelInschrijvingen[[#This Row],[Category (Kata/Fights)]]="Kata Veterans","Kata Veterans",IF(TabelInschrijvingen[[#This Row],[Category (Kata/Fights)]]="Fights Veterans","Fights Veterans",""))</f>
        <v/>
      </c>
      <c r="Q25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6" s="15">
        <f>INDEX(AD:AD,MATCH(TabelInschrijvingen[[#This Row],[Team name]],AC:AC,0),1)</f>
        <v>0</v>
      </c>
      <c r="Y256" s="15" t="str">
        <f>IF(TabelInschrijvingen[[#This Row],[Poule]]="","",COUNTIF(O:O,TabelInschrijvingen[[#This Row],[Poule definitief]]))</f>
        <v/>
      </c>
      <c r="Z256" s="15" t="str">
        <f>TabelInschrijvingen[[#This Row],[Poule]]</f>
        <v/>
      </c>
      <c r="AA256" s="15">
        <f>IF(AND(LEFT(TabelInschrijvingen[[#This Row],[Poule definitief]],6)="Fights",LEFT(TabelInschrijvingen[[#This Row],[Poule definitief]],11)&lt;&gt;"Fights Team"),1,0)</f>
        <v>0</v>
      </c>
    </row>
    <row r="257" spans="2:27" x14ac:dyDescent="0.3">
      <c r="B257" t="str">
        <f>IFERROR(IF(TabelInschrijvingen[[#This Row],[Firstname]]="","",B256+1),1)</f>
        <v/>
      </c>
      <c r="C257" t="str">
        <f t="shared" si="6"/>
        <v/>
      </c>
      <c r="J257" s="1"/>
      <c r="K257" s="14"/>
      <c r="L257" s="14"/>
      <c r="M257" s="8" t="str">
        <f t="shared" si="7"/>
        <v/>
      </c>
      <c r="N257" t="str">
        <f>IF(M257="","",IF(OR(J257="Team kata",J257="Team fights"),IF(TabelInschrijvingen[[#This Row],[IBF member?]]="Yes",Opties!$E$7,Opties!$E$8),IF(M257&gt;=16,IF(TabelInschrijvingen[[#This Row],[IBF member?]]="Yes",Opties!$E$5,Opties!$E$6),IF(L257="Yes",Opties!$E$3,Opties!$E$4))))</f>
        <v/>
      </c>
      <c r="O25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7" s="14" t="str">
        <f>IF(TabelInschrijvingen[[#This Row],[Category (Kata/Fights)]]="Kata Veterans","Kata Veterans",IF(TabelInschrijvingen[[#This Row],[Category (Kata/Fights)]]="Fights Veterans","Fights Veterans",""))</f>
        <v/>
      </c>
      <c r="Q25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7" s="15">
        <f>INDEX(AD:AD,MATCH(TabelInschrijvingen[[#This Row],[Team name]],AC:AC,0),1)</f>
        <v>0</v>
      </c>
      <c r="Y257" s="15" t="str">
        <f>IF(TabelInschrijvingen[[#This Row],[Poule]]="","",COUNTIF(O:O,TabelInschrijvingen[[#This Row],[Poule definitief]]))</f>
        <v/>
      </c>
      <c r="Z257" s="15" t="str">
        <f>TabelInschrijvingen[[#This Row],[Poule]]</f>
        <v/>
      </c>
      <c r="AA257" s="15">
        <f>IF(AND(LEFT(TabelInschrijvingen[[#This Row],[Poule definitief]],6)="Fights",LEFT(TabelInschrijvingen[[#This Row],[Poule definitief]],11)&lt;&gt;"Fights Team"),1,0)</f>
        <v>0</v>
      </c>
    </row>
    <row r="258" spans="2:27" x14ac:dyDescent="0.3">
      <c r="B258" t="str">
        <f>IFERROR(IF(TabelInschrijvingen[[#This Row],[Firstname]]="","",B257+1),1)</f>
        <v/>
      </c>
      <c r="C258" t="str">
        <f t="shared" si="6"/>
        <v/>
      </c>
      <c r="J258" s="1"/>
      <c r="K258" s="14"/>
      <c r="L258" s="14"/>
      <c r="M258" s="8" t="str">
        <f t="shared" si="7"/>
        <v/>
      </c>
      <c r="N258" t="str">
        <f>IF(M258="","",IF(OR(J258="Team kata",J258="Team fights"),IF(TabelInschrijvingen[[#This Row],[IBF member?]]="Yes",Opties!$E$7,Opties!$E$8),IF(M258&gt;=16,IF(TabelInschrijvingen[[#This Row],[IBF member?]]="Yes",Opties!$E$5,Opties!$E$6),IF(L258="Yes",Opties!$E$3,Opties!$E$4))))</f>
        <v/>
      </c>
      <c r="O25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8" s="14" t="str">
        <f>IF(TabelInschrijvingen[[#This Row],[Category (Kata/Fights)]]="Kata Veterans","Kata Veterans",IF(TabelInschrijvingen[[#This Row],[Category (Kata/Fights)]]="Fights Veterans","Fights Veterans",""))</f>
        <v/>
      </c>
      <c r="Q25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8" s="15">
        <f>INDEX(AD:AD,MATCH(TabelInschrijvingen[[#This Row],[Team name]],AC:AC,0),1)</f>
        <v>0</v>
      </c>
      <c r="Y258" s="15" t="str">
        <f>IF(TabelInschrijvingen[[#This Row],[Poule]]="","",COUNTIF(O:O,TabelInschrijvingen[[#This Row],[Poule definitief]]))</f>
        <v/>
      </c>
      <c r="Z258" s="15" t="str">
        <f>TabelInschrijvingen[[#This Row],[Poule]]</f>
        <v/>
      </c>
      <c r="AA258" s="15">
        <f>IF(AND(LEFT(TabelInschrijvingen[[#This Row],[Poule definitief]],6)="Fights",LEFT(TabelInschrijvingen[[#This Row],[Poule definitief]],11)&lt;&gt;"Fights Team"),1,0)</f>
        <v>0</v>
      </c>
    </row>
    <row r="259" spans="2:27" x14ac:dyDescent="0.3">
      <c r="B259" t="str">
        <f>IFERROR(IF(TabelInschrijvingen[[#This Row],[Firstname]]="","",B258+1),1)</f>
        <v/>
      </c>
      <c r="C259" t="str">
        <f t="shared" si="6"/>
        <v/>
      </c>
      <c r="J259" s="1"/>
      <c r="K259" s="14"/>
      <c r="L259" s="14"/>
      <c r="M259" s="8" t="str">
        <f t="shared" si="7"/>
        <v/>
      </c>
      <c r="N259" t="str">
        <f>IF(M259="","",IF(OR(J259="Team kata",J259="Team fights"),IF(TabelInschrijvingen[[#This Row],[IBF member?]]="Yes",Opties!$E$7,Opties!$E$8),IF(M259&gt;=16,IF(TabelInschrijvingen[[#This Row],[IBF member?]]="Yes",Opties!$E$5,Opties!$E$6),IF(L259="Yes",Opties!$E$3,Opties!$E$4))))</f>
        <v/>
      </c>
      <c r="O25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59" s="14" t="str">
        <f>IF(TabelInschrijvingen[[#This Row],[Category (Kata/Fights)]]="Kata Veterans","Kata Veterans",IF(TabelInschrijvingen[[#This Row],[Category (Kata/Fights)]]="Fights Veterans","Fights Veterans",""))</f>
        <v/>
      </c>
      <c r="Q25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5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5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5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5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5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5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59" s="15">
        <f>INDEX(AD:AD,MATCH(TabelInschrijvingen[[#This Row],[Team name]],AC:AC,0),1)</f>
        <v>0</v>
      </c>
      <c r="Y259" s="15" t="str">
        <f>IF(TabelInschrijvingen[[#This Row],[Poule]]="","",COUNTIF(O:O,TabelInschrijvingen[[#This Row],[Poule definitief]]))</f>
        <v/>
      </c>
      <c r="Z259" s="15" t="str">
        <f>TabelInschrijvingen[[#This Row],[Poule]]</f>
        <v/>
      </c>
      <c r="AA259" s="15">
        <f>IF(AND(LEFT(TabelInschrijvingen[[#This Row],[Poule definitief]],6)="Fights",LEFT(TabelInschrijvingen[[#This Row],[Poule definitief]],11)&lt;&gt;"Fights Team"),1,0)</f>
        <v>0</v>
      </c>
    </row>
    <row r="260" spans="2:27" x14ac:dyDescent="0.3">
      <c r="B260" t="str">
        <f>IFERROR(IF(TabelInschrijvingen[[#This Row],[Firstname]]="","",B259+1),1)</f>
        <v/>
      </c>
      <c r="C260" t="str">
        <f t="shared" si="6"/>
        <v/>
      </c>
      <c r="J260" s="1"/>
      <c r="K260" s="14"/>
      <c r="L260" s="14"/>
      <c r="M260" s="8" t="str">
        <f t="shared" si="7"/>
        <v/>
      </c>
      <c r="N260" t="str">
        <f>IF(M260="","",IF(OR(J260="Team kata",J260="Team fights"),IF(TabelInschrijvingen[[#This Row],[IBF member?]]="Yes",Opties!$E$7,Opties!$E$8),IF(M260&gt;=16,IF(TabelInschrijvingen[[#This Row],[IBF member?]]="Yes",Opties!$E$5,Opties!$E$6),IF(L260="Yes",Opties!$E$3,Opties!$E$4))))</f>
        <v/>
      </c>
      <c r="O26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0" s="14" t="str">
        <f>IF(TabelInschrijvingen[[#This Row],[Category (Kata/Fights)]]="Kata Veterans","Kata Veterans",IF(TabelInschrijvingen[[#This Row],[Category (Kata/Fights)]]="Fights Veterans","Fights Veterans",""))</f>
        <v/>
      </c>
      <c r="Q26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0" s="15">
        <f>INDEX(AD:AD,MATCH(TabelInschrijvingen[[#This Row],[Team name]],AC:AC,0),1)</f>
        <v>0</v>
      </c>
      <c r="Y260" s="15" t="str">
        <f>IF(TabelInschrijvingen[[#This Row],[Poule]]="","",COUNTIF(O:O,TabelInschrijvingen[[#This Row],[Poule definitief]]))</f>
        <v/>
      </c>
      <c r="Z260" s="15" t="str">
        <f>TabelInschrijvingen[[#This Row],[Poule]]</f>
        <v/>
      </c>
      <c r="AA260" s="15">
        <f>IF(AND(LEFT(TabelInschrijvingen[[#This Row],[Poule definitief]],6)="Fights",LEFT(TabelInschrijvingen[[#This Row],[Poule definitief]],11)&lt;&gt;"Fights Team"),1,0)</f>
        <v>0</v>
      </c>
    </row>
    <row r="261" spans="2:27" x14ac:dyDescent="0.3">
      <c r="B261" t="str">
        <f>IFERROR(IF(TabelInschrijvingen[[#This Row],[Firstname]]="","",B260+1),1)</f>
        <v/>
      </c>
      <c r="C261" t="str">
        <f t="shared" si="6"/>
        <v/>
      </c>
      <c r="J261" s="1"/>
      <c r="K261" s="14"/>
      <c r="L261" s="14"/>
      <c r="M261" s="8" t="str">
        <f t="shared" si="7"/>
        <v/>
      </c>
      <c r="N261" t="str">
        <f>IF(M261="","",IF(OR(J261="Team kata",J261="Team fights"),IF(TabelInschrijvingen[[#This Row],[IBF member?]]="Yes",Opties!$E$7,Opties!$E$8),IF(M261&gt;=16,IF(TabelInschrijvingen[[#This Row],[IBF member?]]="Yes",Opties!$E$5,Opties!$E$6),IF(L261="Yes",Opties!$E$3,Opties!$E$4))))</f>
        <v/>
      </c>
      <c r="O26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1" s="14" t="str">
        <f>IF(TabelInschrijvingen[[#This Row],[Category (Kata/Fights)]]="Kata Veterans","Kata Veterans",IF(TabelInschrijvingen[[#This Row],[Category (Kata/Fights)]]="Fights Veterans","Fights Veterans",""))</f>
        <v/>
      </c>
      <c r="Q26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1" s="15">
        <f>INDEX(AD:AD,MATCH(TabelInschrijvingen[[#This Row],[Team name]],AC:AC,0),1)</f>
        <v>0</v>
      </c>
      <c r="Y261" s="15" t="str">
        <f>IF(TabelInschrijvingen[[#This Row],[Poule]]="","",COUNTIF(O:O,TabelInschrijvingen[[#This Row],[Poule definitief]]))</f>
        <v/>
      </c>
      <c r="Z261" s="15" t="str">
        <f>TabelInschrijvingen[[#This Row],[Poule]]</f>
        <v/>
      </c>
      <c r="AA261" s="15">
        <f>IF(AND(LEFT(TabelInschrijvingen[[#This Row],[Poule definitief]],6)="Fights",LEFT(TabelInschrijvingen[[#This Row],[Poule definitief]],11)&lt;&gt;"Fights Team"),1,0)</f>
        <v>0</v>
      </c>
    </row>
    <row r="262" spans="2:27" x14ac:dyDescent="0.3">
      <c r="B262" t="str">
        <f>IFERROR(IF(TabelInschrijvingen[[#This Row],[Firstname]]="","",B261+1),1)</f>
        <v/>
      </c>
      <c r="C262" t="str">
        <f t="shared" si="6"/>
        <v/>
      </c>
      <c r="J262" s="1"/>
      <c r="K262" s="14"/>
      <c r="L262" s="14"/>
      <c r="M262" s="8" t="str">
        <f t="shared" si="7"/>
        <v/>
      </c>
      <c r="N262" t="str">
        <f>IF(M262="","",IF(OR(J262="Team kata",J262="Team fights"),IF(TabelInschrijvingen[[#This Row],[IBF member?]]="Yes",Opties!$E$7,Opties!$E$8),IF(M262&gt;=16,IF(TabelInschrijvingen[[#This Row],[IBF member?]]="Yes",Opties!$E$5,Opties!$E$6),IF(L262="Yes",Opties!$E$3,Opties!$E$4))))</f>
        <v/>
      </c>
      <c r="O26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2" s="14" t="str">
        <f>IF(TabelInschrijvingen[[#This Row],[Category (Kata/Fights)]]="Kata Veterans","Kata Veterans",IF(TabelInschrijvingen[[#This Row],[Category (Kata/Fights)]]="Fights Veterans","Fights Veterans",""))</f>
        <v/>
      </c>
      <c r="Q26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2" s="15">
        <f>INDEX(AD:AD,MATCH(TabelInschrijvingen[[#This Row],[Team name]],AC:AC,0),1)</f>
        <v>0</v>
      </c>
      <c r="Y262" s="15" t="str">
        <f>IF(TabelInschrijvingen[[#This Row],[Poule]]="","",COUNTIF(O:O,TabelInschrijvingen[[#This Row],[Poule definitief]]))</f>
        <v/>
      </c>
      <c r="Z262" s="15" t="str">
        <f>TabelInschrijvingen[[#This Row],[Poule]]</f>
        <v/>
      </c>
      <c r="AA262" s="15">
        <f>IF(AND(LEFT(TabelInschrijvingen[[#This Row],[Poule definitief]],6)="Fights",LEFT(TabelInschrijvingen[[#This Row],[Poule definitief]],11)&lt;&gt;"Fights Team"),1,0)</f>
        <v>0</v>
      </c>
    </row>
    <row r="263" spans="2:27" x14ac:dyDescent="0.3">
      <c r="B263" t="str">
        <f>IFERROR(IF(TabelInschrijvingen[[#This Row],[Firstname]]="","",B262+1),1)</f>
        <v/>
      </c>
      <c r="C263" t="str">
        <f t="shared" si="6"/>
        <v/>
      </c>
      <c r="J263" s="1"/>
      <c r="K263" s="14"/>
      <c r="L263" s="14"/>
      <c r="M263" s="8" t="str">
        <f t="shared" si="7"/>
        <v/>
      </c>
      <c r="N263" t="str">
        <f>IF(M263="","",IF(OR(J263="Team kata",J263="Team fights"),IF(TabelInschrijvingen[[#This Row],[IBF member?]]="Yes",Opties!$E$7,Opties!$E$8),IF(M263&gt;=16,IF(TabelInschrijvingen[[#This Row],[IBF member?]]="Yes",Opties!$E$5,Opties!$E$6),IF(L263="Yes",Opties!$E$3,Opties!$E$4))))</f>
        <v/>
      </c>
      <c r="O26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3" s="14" t="str">
        <f>IF(TabelInschrijvingen[[#This Row],[Category (Kata/Fights)]]="Kata Veterans","Kata Veterans",IF(TabelInschrijvingen[[#This Row],[Category (Kata/Fights)]]="Fights Veterans","Fights Veterans",""))</f>
        <v/>
      </c>
      <c r="Q26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3" s="15">
        <f>INDEX(AD:AD,MATCH(TabelInschrijvingen[[#This Row],[Team name]],AC:AC,0),1)</f>
        <v>0</v>
      </c>
      <c r="Y263" s="15" t="str">
        <f>IF(TabelInschrijvingen[[#This Row],[Poule]]="","",COUNTIF(O:O,TabelInschrijvingen[[#This Row],[Poule definitief]]))</f>
        <v/>
      </c>
      <c r="Z263" s="15" t="str">
        <f>TabelInschrijvingen[[#This Row],[Poule]]</f>
        <v/>
      </c>
      <c r="AA263" s="15">
        <f>IF(AND(LEFT(TabelInschrijvingen[[#This Row],[Poule definitief]],6)="Fights",LEFT(TabelInschrijvingen[[#This Row],[Poule definitief]],11)&lt;&gt;"Fights Team"),1,0)</f>
        <v>0</v>
      </c>
    </row>
    <row r="264" spans="2:27" x14ac:dyDescent="0.3">
      <c r="B264" t="str">
        <f>IFERROR(IF(TabelInschrijvingen[[#This Row],[Firstname]]="","",B263+1),1)</f>
        <v/>
      </c>
      <c r="C264" t="str">
        <f t="shared" si="6"/>
        <v/>
      </c>
      <c r="J264" s="1"/>
      <c r="K264" s="14"/>
      <c r="L264" s="14"/>
      <c r="M264" s="8" t="str">
        <f t="shared" si="7"/>
        <v/>
      </c>
      <c r="N264" t="str">
        <f>IF(M264="","",IF(OR(J264="Team kata",J264="Team fights"),IF(TabelInschrijvingen[[#This Row],[IBF member?]]="Yes",Opties!$E$7,Opties!$E$8),IF(M264&gt;=16,IF(TabelInschrijvingen[[#This Row],[IBF member?]]="Yes",Opties!$E$5,Opties!$E$6),IF(L264="Yes",Opties!$E$3,Opties!$E$4))))</f>
        <v/>
      </c>
      <c r="O26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4" s="14" t="str">
        <f>IF(TabelInschrijvingen[[#This Row],[Category (Kata/Fights)]]="Kata Veterans","Kata Veterans",IF(TabelInschrijvingen[[#This Row],[Category (Kata/Fights)]]="Fights Veterans","Fights Veterans",""))</f>
        <v/>
      </c>
      <c r="Q26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4" s="15">
        <f>INDEX(AD:AD,MATCH(TabelInschrijvingen[[#This Row],[Team name]],AC:AC,0),1)</f>
        <v>0</v>
      </c>
      <c r="Y264" s="15" t="str">
        <f>IF(TabelInschrijvingen[[#This Row],[Poule]]="","",COUNTIF(O:O,TabelInschrijvingen[[#This Row],[Poule definitief]]))</f>
        <v/>
      </c>
      <c r="Z264" s="15" t="str">
        <f>TabelInschrijvingen[[#This Row],[Poule]]</f>
        <v/>
      </c>
      <c r="AA264" s="15">
        <f>IF(AND(LEFT(TabelInschrijvingen[[#This Row],[Poule definitief]],6)="Fights",LEFT(TabelInschrijvingen[[#This Row],[Poule definitief]],11)&lt;&gt;"Fights Team"),1,0)</f>
        <v>0</v>
      </c>
    </row>
    <row r="265" spans="2:27" x14ac:dyDescent="0.3">
      <c r="B265" t="str">
        <f>IFERROR(IF(TabelInschrijvingen[[#This Row],[Firstname]]="","",B264+1),1)</f>
        <v/>
      </c>
      <c r="C265" t="str">
        <f t="shared" si="6"/>
        <v/>
      </c>
      <c r="J265" s="1"/>
      <c r="K265" s="14"/>
      <c r="L265" s="14"/>
      <c r="M265" s="8" t="str">
        <f t="shared" si="7"/>
        <v/>
      </c>
      <c r="N265" t="str">
        <f>IF(M265="","",IF(OR(J265="Team kata",J265="Team fights"),IF(TabelInschrijvingen[[#This Row],[IBF member?]]="Yes",Opties!$E$7,Opties!$E$8),IF(M265&gt;=16,IF(TabelInschrijvingen[[#This Row],[IBF member?]]="Yes",Opties!$E$5,Opties!$E$6),IF(L265="Yes",Opties!$E$3,Opties!$E$4))))</f>
        <v/>
      </c>
      <c r="O26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5" s="14" t="str">
        <f>IF(TabelInschrijvingen[[#This Row],[Category (Kata/Fights)]]="Kata Veterans","Kata Veterans",IF(TabelInschrijvingen[[#This Row],[Category (Kata/Fights)]]="Fights Veterans","Fights Veterans",""))</f>
        <v/>
      </c>
      <c r="Q26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5" s="15">
        <f>INDEX(AD:AD,MATCH(TabelInschrijvingen[[#This Row],[Team name]],AC:AC,0),1)</f>
        <v>0</v>
      </c>
      <c r="Y265" s="15" t="str">
        <f>IF(TabelInschrijvingen[[#This Row],[Poule]]="","",COUNTIF(O:O,TabelInschrijvingen[[#This Row],[Poule definitief]]))</f>
        <v/>
      </c>
      <c r="Z265" s="15" t="str">
        <f>TabelInschrijvingen[[#This Row],[Poule]]</f>
        <v/>
      </c>
      <c r="AA265" s="15">
        <f>IF(AND(LEFT(TabelInschrijvingen[[#This Row],[Poule definitief]],6)="Fights",LEFT(TabelInschrijvingen[[#This Row],[Poule definitief]],11)&lt;&gt;"Fights Team"),1,0)</f>
        <v>0</v>
      </c>
    </row>
    <row r="266" spans="2:27" x14ac:dyDescent="0.3">
      <c r="B266" t="str">
        <f>IFERROR(IF(TabelInschrijvingen[[#This Row],[Firstname]]="","",B265+1),1)</f>
        <v/>
      </c>
      <c r="C266" t="str">
        <f t="shared" si="6"/>
        <v/>
      </c>
      <c r="J266" s="1"/>
      <c r="K266" s="14"/>
      <c r="L266" s="14"/>
      <c r="M266" s="8" t="str">
        <f t="shared" si="7"/>
        <v/>
      </c>
      <c r="N266" t="str">
        <f>IF(M266="","",IF(OR(J266="Team kata",J266="Team fights"),IF(TabelInschrijvingen[[#This Row],[IBF member?]]="Yes",Opties!$E$7,Opties!$E$8),IF(M266&gt;=16,IF(TabelInschrijvingen[[#This Row],[IBF member?]]="Yes",Opties!$E$5,Opties!$E$6),IF(L266="Yes",Opties!$E$3,Opties!$E$4))))</f>
        <v/>
      </c>
      <c r="O26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6" s="14" t="str">
        <f>IF(TabelInschrijvingen[[#This Row],[Category (Kata/Fights)]]="Kata Veterans","Kata Veterans",IF(TabelInschrijvingen[[#This Row],[Category (Kata/Fights)]]="Fights Veterans","Fights Veterans",""))</f>
        <v/>
      </c>
      <c r="Q26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6" s="15">
        <f>INDEX(AD:AD,MATCH(TabelInschrijvingen[[#This Row],[Team name]],AC:AC,0),1)</f>
        <v>0</v>
      </c>
      <c r="Y266" s="15" t="str">
        <f>IF(TabelInschrijvingen[[#This Row],[Poule]]="","",COUNTIF(O:O,TabelInschrijvingen[[#This Row],[Poule definitief]]))</f>
        <v/>
      </c>
      <c r="Z266" s="15" t="str">
        <f>TabelInschrijvingen[[#This Row],[Poule]]</f>
        <v/>
      </c>
      <c r="AA266" s="15">
        <f>IF(AND(LEFT(TabelInschrijvingen[[#This Row],[Poule definitief]],6)="Fights",LEFT(TabelInschrijvingen[[#This Row],[Poule definitief]],11)&lt;&gt;"Fights Team"),1,0)</f>
        <v>0</v>
      </c>
    </row>
    <row r="267" spans="2:27" x14ac:dyDescent="0.3">
      <c r="B267" t="str">
        <f>IFERROR(IF(TabelInschrijvingen[[#This Row],[Firstname]]="","",B266+1),1)</f>
        <v/>
      </c>
      <c r="C267" t="str">
        <f t="shared" si="6"/>
        <v/>
      </c>
      <c r="J267" s="1"/>
      <c r="K267" s="14"/>
      <c r="L267" s="14"/>
      <c r="M267" s="8" t="str">
        <f t="shared" si="7"/>
        <v/>
      </c>
      <c r="N267" t="str">
        <f>IF(M267="","",IF(OR(J267="Team kata",J267="Team fights"),IF(TabelInschrijvingen[[#This Row],[IBF member?]]="Yes",Opties!$E$7,Opties!$E$8),IF(M267&gt;=16,IF(TabelInschrijvingen[[#This Row],[IBF member?]]="Yes",Opties!$E$5,Opties!$E$6),IF(L267="Yes",Opties!$E$3,Opties!$E$4))))</f>
        <v/>
      </c>
      <c r="O26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7" s="14" t="str">
        <f>IF(TabelInschrijvingen[[#This Row],[Category (Kata/Fights)]]="Kata Veterans","Kata Veterans",IF(TabelInschrijvingen[[#This Row],[Category (Kata/Fights)]]="Fights Veterans","Fights Veterans",""))</f>
        <v/>
      </c>
      <c r="Q26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7" s="15">
        <f>INDEX(AD:AD,MATCH(TabelInschrijvingen[[#This Row],[Team name]],AC:AC,0),1)</f>
        <v>0</v>
      </c>
      <c r="Y267" s="15" t="str">
        <f>IF(TabelInschrijvingen[[#This Row],[Poule]]="","",COUNTIF(O:O,TabelInschrijvingen[[#This Row],[Poule definitief]]))</f>
        <v/>
      </c>
      <c r="Z267" s="15" t="str">
        <f>TabelInschrijvingen[[#This Row],[Poule]]</f>
        <v/>
      </c>
      <c r="AA267" s="15">
        <f>IF(AND(LEFT(TabelInschrijvingen[[#This Row],[Poule definitief]],6)="Fights",LEFT(TabelInschrijvingen[[#This Row],[Poule definitief]],11)&lt;&gt;"Fights Team"),1,0)</f>
        <v>0</v>
      </c>
    </row>
    <row r="268" spans="2:27" x14ac:dyDescent="0.3">
      <c r="B268" t="str">
        <f>IFERROR(IF(TabelInschrijvingen[[#This Row],[Firstname]]="","",B267+1),1)</f>
        <v/>
      </c>
      <c r="C268" t="str">
        <f t="shared" si="6"/>
        <v/>
      </c>
      <c r="J268" s="1"/>
      <c r="K268" s="14"/>
      <c r="L268" s="14"/>
      <c r="M268" s="8" t="str">
        <f t="shared" si="7"/>
        <v/>
      </c>
      <c r="N268" t="str">
        <f>IF(M268="","",IF(OR(J268="Team kata",J268="Team fights"),IF(TabelInschrijvingen[[#This Row],[IBF member?]]="Yes",Opties!$E$7,Opties!$E$8),IF(M268&gt;=16,IF(TabelInschrijvingen[[#This Row],[IBF member?]]="Yes",Opties!$E$5,Opties!$E$6),IF(L268="Yes",Opties!$E$3,Opties!$E$4))))</f>
        <v/>
      </c>
      <c r="O26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8" s="14" t="str">
        <f>IF(TabelInschrijvingen[[#This Row],[Category (Kata/Fights)]]="Kata Veterans","Kata Veterans",IF(TabelInschrijvingen[[#This Row],[Category (Kata/Fights)]]="Fights Veterans","Fights Veterans",""))</f>
        <v/>
      </c>
      <c r="Q26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8" s="15">
        <f>INDEX(AD:AD,MATCH(TabelInschrijvingen[[#This Row],[Team name]],AC:AC,0),1)</f>
        <v>0</v>
      </c>
      <c r="Y268" s="15" t="str">
        <f>IF(TabelInschrijvingen[[#This Row],[Poule]]="","",COUNTIF(O:O,TabelInschrijvingen[[#This Row],[Poule definitief]]))</f>
        <v/>
      </c>
      <c r="Z268" s="15" t="str">
        <f>TabelInschrijvingen[[#This Row],[Poule]]</f>
        <v/>
      </c>
      <c r="AA268" s="15">
        <f>IF(AND(LEFT(TabelInschrijvingen[[#This Row],[Poule definitief]],6)="Fights",LEFT(TabelInschrijvingen[[#This Row],[Poule definitief]],11)&lt;&gt;"Fights Team"),1,0)</f>
        <v>0</v>
      </c>
    </row>
    <row r="269" spans="2:27" x14ac:dyDescent="0.3">
      <c r="B269" t="str">
        <f>IFERROR(IF(TabelInschrijvingen[[#This Row],[Firstname]]="","",B268+1),1)</f>
        <v/>
      </c>
      <c r="C269" t="str">
        <f t="shared" si="6"/>
        <v/>
      </c>
      <c r="J269" s="1"/>
      <c r="K269" s="14"/>
      <c r="L269" s="14"/>
      <c r="M269" s="8" t="str">
        <f t="shared" si="7"/>
        <v/>
      </c>
      <c r="N269" t="str">
        <f>IF(M269="","",IF(OR(J269="Team kata",J269="Team fights"),IF(TabelInschrijvingen[[#This Row],[IBF member?]]="Yes",Opties!$E$7,Opties!$E$8),IF(M269&gt;=16,IF(TabelInschrijvingen[[#This Row],[IBF member?]]="Yes",Opties!$E$5,Opties!$E$6),IF(L269="Yes",Opties!$E$3,Opties!$E$4))))</f>
        <v/>
      </c>
      <c r="O26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69" s="14" t="str">
        <f>IF(TabelInschrijvingen[[#This Row],[Category (Kata/Fights)]]="Kata Veterans","Kata Veterans",IF(TabelInschrijvingen[[#This Row],[Category (Kata/Fights)]]="Fights Veterans","Fights Veterans",""))</f>
        <v/>
      </c>
      <c r="Q26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6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6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6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6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6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6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69" s="15">
        <f>INDEX(AD:AD,MATCH(TabelInschrijvingen[[#This Row],[Team name]],AC:AC,0),1)</f>
        <v>0</v>
      </c>
      <c r="Y269" s="15" t="str">
        <f>IF(TabelInschrijvingen[[#This Row],[Poule]]="","",COUNTIF(O:O,TabelInschrijvingen[[#This Row],[Poule definitief]]))</f>
        <v/>
      </c>
      <c r="Z269" s="15" t="str">
        <f>TabelInschrijvingen[[#This Row],[Poule]]</f>
        <v/>
      </c>
      <c r="AA269" s="15">
        <f>IF(AND(LEFT(TabelInschrijvingen[[#This Row],[Poule definitief]],6)="Fights",LEFT(TabelInschrijvingen[[#This Row],[Poule definitief]],11)&lt;&gt;"Fights Team"),1,0)</f>
        <v>0</v>
      </c>
    </row>
    <row r="270" spans="2:27" x14ac:dyDescent="0.3">
      <c r="B270" t="str">
        <f>IFERROR(IF(TabelInschrijvingen[[#This Row],[Firstname]]="","",B269+1),1)</f>
        <v/>
      </c>
      <c r="C270" t="str">
        <f t="shared" ref="C270:C307" si="8">IF($E$6="","",$E$6)</f>
        <v/>
      </c>
      <c r="J270" s="1"/>
      <c r="K270" s="14"/>
      <c r="L270" s="14"/>
      <c r="M270" s="8" t="str">
        <f t="shared" ref="M270:M307" si="9">IF(H270="","",DATEDIF(H270,$D$3,"y"))</f>
        <v/>
      </c>
      <c r="N270" t="str">
        <f>IF(M270="","",IF(OR(J270="Team kata",J270="Team fights"),IF(TabelInschrijvingen[[#This Row],[IBF member?]]="Yes",Opties!$E$7,Opties!$E$8),IF(M270&gt;=16,IF(TabelInschrijvingen[[#This Row],[IBF member?]]="Yes",Opties!$E$5,Opties!$E$6),IF(L270="Yes",Opties!$E$3,Opties!$E$4))))</f>
        <v/>
      </c>
      <c r="O27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0" s="14" t="str">
        <f>IF(TabelInschrijvingen[[#This Row],[Category (Kata/Fights)]]="Kata Veterans","Kata Veterans",IF(TabelInschrijvingen[[#This Row],[Category (Kata/Fights)]]="Fights Veterans","Fights Veterans",""))</f>
        <v/>
      </c>
      <c r="Q27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0" s="15">
        <f>INDEX(AD:AD,MATCH(TabelInschrijvingen[[#This Row],[Team name]],AC:AC,0),1)</f>
        <v>0</v>
      </c>
      <c r="Y270" s="15" t="str">
        <f>IF(TabelInschrijvingen[[#This Row],[Poule]]="","",COUNTIF(O:O,TabelInschrijvingen[[#This Row],[Poule definitief]]))</f>
        <v/>
      </c>
      <c r="Z270" s="15" t="str">
        <f>TabelInschrijvingen[[#This Row],[Poule]]</f>
        <v/>
      </c>
      <c r="AA270" s="15">
        <f>IF(AND(LEFT(TabelInschrijvingen[[#This Row],[Poule definitief]],6)="Fights",LEFT(TabelInschrijvingen[[#This Row],[Poule definitief]],11)&lt;&gt;"Fights Team"),1,0)</f>
        <v>0</v>
      </c>
    </row>
    <row r="271" spans="2:27" x14ac:dyDescent="0.3">
      <c r="B271" t="str">
        <f>IFERROR(IF(TabelInschrijvingen[[#This Row],[Firstname]]="","",B270+1),1)</f>
        <v/>
      </c>
      <c r="C271" t="str">
        <f t="shared" si="8"/>
        <v/>
      </c>
      <c r="J271" s="1"/>
      <c r="K271" s="14"/>
      <c r="L271" s="14"/>
      <c r="M271" s="8" t="str">
        <f t="shared" si="9"/>
        <v/>
      </c>
      <c r="N271" t="str">
        <f>IF(M271="","",IF(OR(J271="Team kata",J271="Team fights"),IF(TabelInschrijvingen[[#This Row],[IBF member?]]="Yes",Opties!$E$7,Opties!$E$8),IF(M271&gt;=16,IF(TabelInschrijvingen[[#This Row],[IBF member?]]="Yes",Opties!$E$5,Opties!$E$6),IF(L271="Yes",Opties!$E$3,Opties!$E$4))))</f>
        <v/>
      </c>
      <c r="O27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1" s="14" t="str">
        <f>IF(TabelInschrijvingen[[#This Row],[Category (Kata/Fights)]]="Kata Veterans","Kata Veterans",IF(TabelInschrijvingen[[#This Row],[Category (Kata/Fights)]]="Fights Veterans","Fights Veterans",""))</f>
        <v/>
      </c>
      <c r="Q27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1" s="15">
        <f>INDEX(AD:AD,MATCH(TabelInschrijvingen[[#This Row],[Team name]],AC:AC,0),1)</f>
        <v>0</v>
      </c>
      <c r="Y271" s="15" t="str">
        <f>IF(TabelInschrijvingen[[#This Row],[Poule]]="","",COUNTIF(O:O,TabelInschrijvingen[[#This Row],[Poule definitief]]))</f>
        <v/>
      </c>
      <c r="Z271" s="15" t="str">
        <f>TabelInschrijvingen[[#This Row],[Poule]]</f>
        <v/>
      </c>
      <c r="AA271" s="15">
        <f>IF(AND(LEFT(TabelInschrijvingen[[#This Row],[Poule definitief]],6)="Fights",LEFT(TabelInschrijvingen[[#This Row],[Poule definitief]],11)&lt;&gt;"Fights Team"),1,0)</f>
        <v>0</v>
      </c>
    </row>
    <row r="272" spans="2:27" x14ac:dyDescent="0.3">
      <c r="B272" t="str">
        <f>IFERROR(IF(TabelInschrijvingen[[#This Row],[Firstname]]="","",B271+1),1)</f>
        <v/>
      </c>
      <c r="C272" t="str">
        <f t="shared" si="8"/>
        <v/>
      </c>
      <c r="J272" s="1"/>
      <c r="K272" s="14"/>
      <c r="L272" s="14"/>
      <c r="M272" s="8" t="str">
        <f t="shared" si="9"/>
        <v/>
      </c>
      <c r="N272" t="str">
        <f>IF(M272="","",IF(OR(J272="Team kata",J272="Team fights"),IF(TabelInschrijvingen[[#This Row],[IBF member?]]="Yes",Opties!$E$7,Opties!$E$8),IF(M272&gt;=16,IF(TabelInschrijvingen[[#This Row],[IBF member?]]="Yes",Opties!$E$5,Opties!$E$6),IF(L272="Yes",Opties!$E$3,Opties!$E$4))))</f>
        <v/>
      </c>
      <c r="O27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2" s="14" t="str">
        <f>IF(TabelInschrijvingen[[#This Row],[Category (Kata/Fights)]]="Kata Veterans","Kata Veterans",IF(TabelInschrijvingen[[#This Row],[Category (Kata/Fights)]]="Fights Veterans","Fights Veterans",""))</f>
        <v/>
      </c>
      <c r="Q27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2" s="15">
        <f>INDEX(AD:AD,MATCH(TabelInschrijvingen[[#This Row],[Team name]],AC:AC,0),1)</f>
        <v>0</v>
      </c>
      <c r="Y272" s="15" t="str">
        <f>IF(TabelInschrijvingen[[#This Row],[Poule]]="","",COUNTIF(O:O,TabelInschrijvingen[[#This Row],[Poule definitief]]))</f>
        <v/>
      </c>
      <c r="Z272" s="15" t="str">
        <f>TabelInschrijvingen[[#This Row],[Poule]]</f>
        <v/>
      </c>
      <c r="AA272" s="15">
        <f>IF(AND(LEFT(TabelInschrijvingen[[#This Row],[Poule definitief]],6)="Fights",LEFT(TabelInschrijvingen[[#This Row],[Poule definitief]],11)&lt;&gt;"Fights Team"),1,0)</f>
        <v>0</v>
      </c>
    </row>
    <row r="273" spans="2:27" x14ac:dyDescent="0.3">
      <c r="B273" t="str">
        <f>IFERROR(IF(TabelInschrijvingen[[#This Row],[Firstname]]="","",B272+1),1)</f>
        <v/>
      </c>
      <c r="C273" t="str">
        <f t="shared" si="8"/>
        <v/>
      </c>
      <c r="J273" s="1"/>
      <c r="K273" s="14"/>
      <c r="L273" s="14"/>
      <c r="M273" s="8" t="str">
        <f t="shared" si="9"/>
        <v/>
      </c>
      <c r="N273" t="str">
        <f>IF(M273="","",IF(OR(J273="Team kata",J273="Team fights"),IF(TabelInschrijvingen[[#This Row],[IBF member?]]="Yes",Opties!$E$7,Opties!$E$8),IF(M273&gt;=16,IF(TabelInschrijvingen[[#This Row],[IBF member?]]="Yes",Opties!$E$5,Opties!$E$6),IF(L273="Yes",Opties!$E$3,Opties!$E$4))))</f>
        <v/>
      </c>
      <c r="O27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3" s="14" t="str">
        <f>IF(TabelInschrijvingen[[#This Row],[Category (Kata/Fights)]]="Kata Veterans","Kata Veterans",IF(TabelInschrijvingen[[#This Row],[Category (Kata/Fights)]]="Fights Veterans","Fights Veterans",""))</f>
        <v/>
      </c>
      <c r="Q27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3" s="15">
        <f>INDEX(AD:AD,MATCH(TabelInschrijvingen[[#This Row],[Team name]],AC:AC,0),1)</f>
        <v>0</v>
      </c>
      <c r="Y273" s="15" t="str">
        <f>IF(TabelInschrijvingen[[#This Row],[Poule]]="","",COUNTIF(O:O,TabelInschrijvingen[[#This Row],[Poule definitief]]))</f>
        <v/>
      </c>
      <c r="Z273" s="15" t="str">
        <f>TabelInschrijvingen[[#This Row],[Poule]]</f>
        <v/>
      </c>
      <c r="AA273" s="15">
        <f>IF(AND(LEFT(TabelInschrijvingen[[#This Row],[Poule definitief]],6)="Fights",LEFT(TabelInschrijvingen[[#This Row],[Poule definitief]],11)&lt;&gt;"Fights Team"),1,0)</f>
        <v>0</v>
      </c>
    </row>
    <row r="274" spans="2:27" x14ac:dyDescent="0.3">
      <c r="B274" t="str">
        <f>IFERROR(IF(TabelInschrijvingen[[#This Row],[Firstname]]="","",B273+1),1)</f>
        <v/>
      </c>
      <c r="C274" t="str">
        <f t="shared" si="8"/>
        <v/>
      </c>
      <c r="J274" s="1"/>
      <c r="K274" s="14"/>
      <c r="L274" s="14"/>
      <c r="M274" s="8" t="str">
        <f t="shared" si="9"/>
        <v/>
      </c>
      <c r="N274" t="str">
        <f>IF(M274="","",IF(OR(J274="Team kata",J274="Team fights"),IF(TabelInschrijvingen[[#This Row],[IBF member?]]="Yes",Opties!$E$7,Opties!$E$8),IF(M274&gt;=16,IF(TabelInschrijvingen[[#This Row],[IBF member?]]="Yes",Opties!$E$5,Opties!$E$6),IF(L274="Yes",Opties!$E$3,Opties!$E$4))))</f>
        <v/>
      </c>
      <c r="O27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4" s="14" t="str">
        <f>IF(TabelInschrijvingen[[#This Row],[Category (Kata/Fights)]]="Kata Veterans","Kata Veterans",IF(TabelInschrijvingen[[#This Row],[Category (Kata/Fights)]]="Fights Veterans","Fights Veterans",""))</f>
        <v/>
      </c>
      <c r="Q27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4" s="15">
        <f>INDEX(AD:AD,MATCH(TabelInschrijvingen[[#This Row],[Team name]],AC:AC,0),1)</f>
        <v>0</v>
      </c>
      <c r="Y274" s="15" t="str">
        <f>IF(TabelInschrijvingen[[#This Row],[Poule]]="","",COUNTIF(O:O,TabelInschrijvingen[[#This Row],[Poule definitief]]))</f>
        <v/>
      </c>
      <c r="Z274" s="15" t="str">
        <f>TabelInschrijvingen[[#This Row],[Poule]]</f>
        <v/>
      </c>
      <c r="AA274" s="15">
        <f>IF(AND(LEFT(TabelInschrijvingen[[#This Row],[Poule definitief]],6)="Fights",LEFT(TabelInschrijvingen[[#This Row],[Poule definitief]],11)&lt;&gt;"Fights Team"),1,0)</f>
        <v>0</v>
      </c>
    </row>
    <row r="275" spans="2:27" x14ac:dyDescent="0.3">
      <c r="B275" t="str">
        <f>IFERROR(IF(TabelInschrijvingen[[#This Row],[Firstname]]="","",B274+1),1)</f>
        <v/>
      </c>
      <c r="C275" t="str">
        <f t="shared" si="8"/>
        <v/>
      </c>
      <c r="J275" s="1"/>
      <c r="K275" s="14"/>
      <c r="L275" s="14"/>
      <c r="M275" s="8" t="str">
        <f t="shared" si="9"/>
        <v/>
      </c>
      <c r="N275" t="str">
        <f>IF(M275="","",IF(OR(J275="Team kata",J275="Team fights"),IF(TabelInschrijvingen[[#This Row],[IBF member?]]="Yes",Opties!$E$7,Opties!$E$8),IF(M275&gt;=16,IF(TabelInschrijvingen[[#This Row],[IBF member?]]="Yes",Opties!$E$5,Opties!$E$6),IF(L275="Yes",Opties!$E$3,Opties!$E$4))))</f>
        <v/>
      </c>
      <c r="O27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5" s="14" t="str">
        <f>IF(TabelInschrijvingen[[#This Row],[Category (Kata/Fights)]]="Kata Veterans","Kata Veterans",IF(TabelInschrijvingen[[#This Row],[Category (Kata/Fights)]]="Fights Veterans","Fights Veterans",""))</f>
        <v/>
      </c>
      <c r="Q27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5" s="15">
        <f>INDEX(AD:AD,MATCH(TabelInschrijvingen[[#This Row],[Team name]],AC:AC,0),1)</f>
        <v>0</v>
      </c>
      <c r="Y275" s="15" t="str">
        <f>IF(TabelInschrijvingen[[#This Row],[Poule]]="","",COUNTIF(O:O,TabelInschrijvingen[[#This Row],[Poule definitief]]))</f>
        <v/>
      </c>
      <c r="Z275" s="15" t="str">
        <f>TabelInschrijvingen[[#This Row],[Poule]]</f>
        <v/>
      </c>
      <c r="AA275" s="15">
        <f>IF(AND(LEFT(TabelInschrijvingen[[#This Row],[Poule definitief]],6)="Fights",LEFT(TabelInschrijvingen[[#This Row],[Poule definitief]],11)&lt;&gt;"Fights Team"),1,0)</f>
        <v>0</v>
      </c>
    </row>
    <row r="276" spans="2:27" x14ac:dyDescent="0.3">
      <c r="B276" t="str">
        <f>IFERROR(IF(TabelInschrijvingen[[#This Row],[Firstname]]="","",B275+1),1)</f>
        <v/>
      </c>
      <c r="C276" t="str">
        <f t="shared" si="8"/>
        <v/>
      </c>
      <c r="J276" s="1"/>
      <c r="K276" s="14"/>
      <c r="L276" s="14"/>
      <c r="M276" s="8" t="str">
        <f t="shared" si="9"/>
        <v/>
      </c>
      <c r="N276" t="str">
        <f>IF(M276="","",IF(OR(J276="Team kata",J276="Team fights"),IF(TabelInschrijvingen[[#This Row],[IBF member?]]="Yes",Opties!$E$7,Opties!$E$8),IF(M276&gt;=16,IF(TabelInschrijvingen[[#This Row],[IBF member?]]="Yes",Opties!$E$5,Opties!$E$6),IF(L276="Yes",Opties!$E$3,Opties!$E$4))))</f>
        <v/>
      </c>
      <c r="O27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6" s="14" t="str">
        <f>IF(TabelInschrijvingen[[#This Row],[Category (Kata/Fights)]]="Kata Veterans","Kata Veterans",IF(TabelInschrijvingen[[#This Row],[Category (Kata/Fights)]]="Fights Veterans","Fights Veterans",""))</f>
        <v/>
      </c>
      <c r="Q27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6" s="15">
        <f>INDEX(AD:AD,MATCH(TabelInschrijvingen[[#This Row],[Team name]],AC:AC,0),1)</f>
        <v>0</v>
      </c>
      <c r="Y276" s="15" t="str">
        <f>IF(TabelInschrijvingen[[#This Row],[Poule]]="","",COUNTIF(O:O,TabelInschrijvingen[[#This Row],[Poule definitief]]))</f>
        <v/>
      </c>
      <c r="Z276" s="15" t="str">
        <f>TabelInschrijvingen[[#This Row],[Poule]]</f>
        <v/>
      </c>
      <c r="AA276" s="15">
        <f>IF(AND(LEFT(TabelInschrijvingen[[#This Row],[Poule definitief]],6)="Fights",LEFT(TabelInschrijvingen[[#This Row],[Poule definitief]],11)&lt;&gt;"Fights Team"),1,0)</f>
        <v>0</v>
      </c>
    </row>
    <row r="277" spans="2:27" x14ac:dyDescent="0.3">
      <c r="B277" t="str">
        <f>IFERROR(IF(TabelInschrijvingen[[#This Row],[Firstname]]="","",B276+1),1)</f>
        <v/>
      </c>
      <c r="C277" t="str">
        <f t="shared" si="8"/>
        <v/>
      </c>
      <c r="J277" s="1"/>
      <c r="K277" s="14"/>
      <c r="L277" s="14"/>
      <c r="M277" s="8" t="str">
        <f t="shared" si="9"/>
        <v/>
      </c>
      <c r="N277" t="str">
        <f>IF(M277="","",IF(OR(J277="Team kata",J277="Team fights"),IF(TabelInschrijvingen[[#This Row],[IBF member?]]="Yes",Opties!$E$7,Opties!$E$8),IF(M277&gt;=16,IF(TabelInschrijvingen[[#This Row],[IBF member?]]="Yes",Opties!$E$5,Opties!$E$6),IF(L277="Yes",Opties!$E$3,Opties!$E$4))))</f>
        <v/>
      </c>
      <c r="O27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7" s="14" t="str">
        <f>IF(TabelInschrijvingen[[#This Row],[Category (Kata/Fights)]]="Kata Veterans","Kata Veterans",IF(TabelInschrijvingen[[#This Row],[Category (Kata/Fights)]]="Fights Veterans","Fights Veterans",""))</f>
        <v/>
      </c>
      <c r="Q27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7" s="15">
        <f>INDEX(AD:AD,MATCH(TabelInschrijvingen[[#This Row],[Team name]],AC:AC,0),1)</f>
        <v>0</v>
      </c>
      <c r="Y277" s="15" t="str">
        <f>IF(TabelInschrijvingen[[#This Row],[Poule]]="","",COUNTIF(O:O,TabelInschrijvingen[[#This Row],[Poule definitief]]))</f>
        <v/>
      </c>
      <c r="Z277" s="15" t="str">
        <f>TabelInschrijvingen[[#This Row],[Poule]]</f>
        <v/>
      </c>
      <c r="AA277" s="15">
        <f>IF(AND(LEFT(TabelInschrijvingen[[#This Row],[Poule definitief]],6)="Fights",LEFT(TabelInschrijvingen[[#This Row],[Poule definitief]],11)&lt;&gt;"Fights Team"),1,0)</f>
        <v>0</v>
      </c>
    </row>
    <row r="278" spans="2:27" x14ac:dyDescent="0.3">
      <c r="B278" t="str">
        <f>IFERROR(IF(TabelInschrijvingen[[#This Row],[Firstname]]="","",B277+1),1)</f>
        <v/>
      </c>
      <c r="C278" t="str">
        <f t="shared" si="8"/>
        <v/>
      </c>
      <c r="J278" s="1"/>
      <c r="K278" s="14"/>
      <c r="L278" s="14"/>
      <c r="M278" s="8" t="str">
        <f t="shared" si="9"/>
        <v/>
      </c>
      <c r="N278" t="str">
        <f>IF(M278="","",IF(OR(J278="Team kata",J278="Team fights"),IF(TabelInschrijvingen[[#This Row],[IBF member?]]="Yes",Opties!$E$7,Opties!$E$8),IF(M278&gt;=16,IF(TabelInschrijvingen[[#This Row],[IBF member?]]="Yes",Opties!$E$5,Opties!$E$6),IF(L278="Yes",Opties!$E$3,Opties!$E$4))))</f>
        <v/>
      </c>
      <c r="O27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8" s="14" t="str">
        <f>IF(TabelInschrijvingen[[#This Row],[Category (Kata/Fights)]]="Kata Veterans","Kata Veterans",IF(TabelInschrijvingen[[#This Row],[Category (Kata/Fights)]]="Fights Veterans","Fights Veterans",""))</f>
        <v/>
      </c>
      <c r="Q27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8" s="15">
        <f>INDEX(AD:AD,MATCH(TabelInschrijvingen[[#This Row],[Team name]],AC:AC,0),1)</f>
        <v>0</v>
      </c>
      <c r="Y278" s="15" t="str">
        <f>IF(TabelInschrijvingen[[#This Row],[Poule]]="","",COUNTIF(O:O,TabelInschrijvingen[[#This Row],[Poule definitief]]))</f>
        <v/>
      </c>
      <c r="Z278" s="15" t="str">
        <f>TabelInschrijvingen[[#This Row],[Poule]]</f>
        <v/>
      </c>
      <c r="AA278" s="15">
        <f>IF(AND(LEFT(TabelInschrijvingen[[#This Row],[Poule definitief]],6)="Fights",LEFT(TabelInschrijvingen[[#This Row],[Poule definitief]],11)&lt;&gt;"Fights Team"),1,0)</f>
        <v>0</v>
      </c>
    </row>
    <row r="279" spans="2:27" x14ac:dyDescent="0.3">
      <c r="B279" t="str">
        <f>IFERROR(IF(TabelInschrijvingen[[#This Row],[Firstname]]="","",B278+1),1)</f>
        <v/>
      </c>
      <c r="C279" t="str">
        <f t="shared" si="8"/>
        <v/>
      </c>
      <c r="J279" s="1"/>
      <c r="K279" s="14"/>
      <c r="L279" s="14"/>
      <c r="M279" s="8" t="str">
        <f t="shared" si="9"/>
        <v/>
      </c>
      <c r="N279" t="str">
        <f>IF(M279="","",IF(OR(J279="Team kata",J279="Team fights"),IF(TabelInschrijvingen[[#This Row],[IBF member?]]="Yes",Opties!$E$7,Opties!$E$8),IF(M279&gt;=16,IF(TabelInschrijvingen[[#This Row],[IBF member?]]="Yes",Opties!$E$5,Opties!$E$6),IF(L279="Yes",Opties!$E$3,Opties!$E$4))))</f>
        <v/>
      </c>
      <c r="O27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79" s="14" t="str">
        <f>IF(TabelInschrijvingen[[#This Row],[Category (Kata/Fights)]]="Kata Veterans","Kata Veterans",IF(TabelInschrijvingen[[#This Row],[Category (Kata/Fights)]]="Fights Veterans","Fights Veterans",""))</f>
        <v/>
      </c>
      <c r="Q27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7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7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7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7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7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7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79" s="15">
        <f>INDEX(AD:AD,MATCH(TabelInschrijvingen[[#This Row],[Team name]],AC:AC,0),1)</f>
        <v>0</v>
      </c>
      <c r="Y279" s="15" t="str">
        <f>IF(TabelInschrijvingen[[#This Row],[Poule]]="","",COUNTIF(O:O,TabelInschrijvingen[[#This Row],[Poule definitief]]))</f>
        <v/>
      </c>
      <c r="Z279" s="15" t="str">
        <f>TabelInschrijvingen[[#This Row],[Poule]]</f>
        <v/>
      </c>
      <c r="AA279" s="15">
        <f>IF(AND(LEFT(TabelInschrijvingen[[#This Row],[Poule definitief]],6)="Fights",LEFT(TabelInschrijvingen[[#This Row],[Poule definitief]],11)&lt;&gt;"Fights Team"),1,0)</f>
        <v>0</v>
      </c>
    </row>
    <row r="280" spans="2:27" x14ac:dyDescent="0.3">
      <c r="B280" t="str">
        <f>IFERROR(IF(TabelInschrijvingen[[#This Row],[Firstname]]="","",B279+1),1)</f>
        <v/>
      </c>
      <c r="C280" t="str">
        <f t="shared" si="8"/>
        <v/>
      </c>
      <c r="J280" s="1"/>
      <c r="K280" s="14"/>
      <c r="L280" s="14"/>
      <c r="M280" s="8" t="str">
        <f t="shared" si="9"/>
        <v/>
      </c>
      <c r="N280" t="str">
        <f>IF(M280="","",IF(OR(J280="Team kata",J280="Team fights"),IF(TabelInschrijvingen[[#This Row],[IBF member?]]="Yes",Opties!$E$7,Opties!$E$8),IF(M280&gt;=16,IF(TabelInschrijvingen[[#This Row],[IBF member?]]="Yes",Opties!$E$5,Opties!$E$6),IF(L280="Yes",Opties!$E$3,Opties!$E$4))))</f>
        <v/>
      </c>
      <c r="O28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0" s="14" t="str">
        <f>IF(TabelInschrijvingen[[#This Row],[Category (Kata/Fights)]]="Kata Veterans","Kata Veterans",IF(TabelInschrijvingen[[#This Row],[Category (Kata/Fights)]]="Fights Veterans","Fights Veterans",""))</f>
        <v/>
      </c>
      <c r="Q28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0" s="15">
        <f>INDEX(AD:AD,MATCH(TabelInschrijvingen[[#This Row],[Team name]],AC:AC,0),1)</f>
        <v>0</v>
      </c>
      <c r="Y280" s="15" t="str">
        <f>IF(TabelInschrijvingen[[#This Row],[Poule]]="","",COUNTIF(O:O,TabelInschrijvingen[[#This Row],[Poule definitief]]))</f>
        <v/>
      </c>
      <c r="Z280" s="15" t="str">
        <f>TabelInschrijvingen[[#This Row],[Poule]]</f>
        <v/>
      </c>
      <c r="AA280" s="15">
        <f>IF(AND(LEFT(TabelInschrijvingen[[#This Row],[Poule definitief]],6)="Fights",LEFT(TabelInschrijvingen[[#This Row],[Poule definitief]],11)&lt;&gt;"Fights Team"),1,0)</f>
        <v>0</v>
      </c>
    </row>
    <row r="281" spans="2:27" x14ac:dyDescent="0.3">
      <c r="B281" t="str">
        <f>IFERROR(IF(TabelInschrijvingen[[#This Row],[Firstname]]="","",B280+1),1)</f>
        <v/>
      </c>
      <c r="C281" t="str">
        <f t="shared" si="8"/>
        <v/>
      </c>
      <c r="J281" s="1"/>
      <c r="K281" s="14"/>
      <c r="L281" s="14"/>
      <c r="M281" s="8" t="str">
        <f t="shared" si="9"/>
        <v/>
      </c>
      <c r="N281" t="str">
        <f>IF(M281="","",IF(OR(J281="Team kata",J281="Team fights"),IF(TabelInschrijvingen[[#This Row],[IBF member?]]="Yes",Opties!$E$7,Opties!$E$8),IF(M281&gt;=16,IF(TabelInschrijvingen[[#This Row],[IBF member?]]="Yes",Opties!$E$5,Opties!$E$6),IF(L281="Yes",Opties!$E$3,Opties!$E$4))))</f>
        <v/>
      </c>
      <c r="O28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1" s="14" t="str">
        <f>IF(TabelInschrijvingen[[#This Row],[Category (Kata/Fights)]]="Kata Veterans","Kata Veterans",IF(TabelInschrijvingen[[#This Row],[Category (Kata/Fights)]]="Fights Veterans","Fights Veterans",""))</f>
        <v/>
      </c>
      <c r="Q28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1" s="15">
        <f>INDEX(AD:AD,MATCH(TabelInschrijvingen[[#This Row],[Team name]],AC:AC,0),1)</f>
        <v>0</v>
      </c>
      <c r="Y281" s="15" t="str">
        <f>IF(TabelInschrijvingen[[#This Row],[Poule]]="","",COUNTIF(O:O,TabelInschrijvingen[[#This Row],[Poule definitief]]))</f>
        <v/>
      </c>
      <c r="Z281" s="15" t="str">
        <f>TabelInschrijvingen[[#This Row],[Poule]]</f>
        <v/>
      </c>
      <c r="AA281" s="15">
        <f>IF(AND(LEFT(TabelInschrijvingen[[#This Row],[Poule definitief]],6)="Fights",LEFT(TabelInschrijvingen[[#This Row],[Poule definitief]],11)&lt;&gt;"Fights Team"),1,0)</f>
        <v>0</v>
      </c>
    </row>
    <row r="282" spans="2:27" x14ac:dyDescent="0.3">
      <c r="B282" t="str">
        <f>IFERROR(IF(TabelInschrijvingen[[#This Row],[Firstname]]="","",B281+1),1)</f>
        <v/>
      </c>
      <c r="C282" t="str">
        <f t="shared" si="8"/>
        <v/>
      </c>
      <c r="J282" s="1"/>
      <c r="K282" s="14"/>
      <c r="L282" s="14"/>
      <c r="M282" s="8" t="str">
        <f t="shared" si="9"/>
        <v/>
      </c>
      <c r="N282" t="str">
        <f>IF(M282="","",IF(OR(J282="Team kata",J282="Team fights"),IF(TabelInschrijvingen[[#This Row],[IBF member?]]="Yes",Opties!$E$7,Opties!$E$8),IF(M282&gt;=16,IF(TabelInschrijvingen[[#This Row],[IBF member?]]="Yes",Opties!$E$5,Opties!$E$6),IF(L282="Yes",Opties!$E$3,Opties!$E$4))))</f>
        <v/>
      </c>
      <c r="O28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2" s="14" t="str">
        <f>IF(TabelInschrijvingen[[#This Row],[Category (Kata/Fights)]]="Kata Veterans","Kata Veterans",IF(TabelInschrijvingen[[#This Row],[Category (Kata/Fights)]]="Fights Veterans","Fights Veterans",""))</f>
        <v/>
      </c>
      <c r="Q28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2" s="15">
        <f>INDEX(AD:AD,MATCH(TabelInschrijvingen[[#This Row],[Team name]],AC:AC,0),1)</f>
        <v>0</v>
      </c>
      <c r="Y282" s="15" t="str">
        <f>IF(TabelInschrijvingen[[#This Row],[Poule]]="","",COUNTIF(O:O,TabelInschrijvingen[[#This Row],[Poule definitief]]))</f>
        <v/>
      </c>
      <c r="Z282" s="15" t="str">
        <f>TabelInschrijvingen[[#This Row],[Poule]]</f>
        <v/>
      </c>
      <c r="AA282" s="15">
        <f>IF(AND(LEFT(TabelInschrijvingen[[#This Row],[Poule definitief]],6)="Fights",LEFT(TabelInschrijvingen[[#This Row],[Poule definitief]],11)&lt;&gt;"Fights Team"),1,0)</f>
        <v>0</v>
      </c>
    </row>
    <row r="283" spans="2:27" x14ac:dyDescent="0.3">
      <c r="B283" t="str">
        <f>IFERROR(IF(TabelInschrijvingen[[#This Row],[Firstname]]="","",B282+1),1)</f>
        <v/>
      </c>
      <c r="C283" t="str">
        <f t="shared" si="8"/>
        <v/>
      </c>
      <c r="J283" s="1"/>
      <c r="K283" s="14"/>
      <c r="L283" s="14"/>
      <c r="M283" s="8" t="str">
        <f t="shared" si="9"/>
        <v/>
      </c>
      <c r="N283" t="str">
        <f>IF(M283="","",IF(OR(J283="Team kata",J283="Team fights"),IF(TabelInschrijvingen[[#This Row],[IBF member?]]="Yes",Opties!$E$7,Opties!$E$8),IF(M283&gt;=16,IF(TabelInschrijvingen[[#This Row],[IBF member?]]="Yes",Opties!$E$5,Opties!$E$6),IF(L283="Yes",Opties!$E$3,Opties!$E$4))))</f>
        <v/>
      </c>
      <c r="O28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3" s="14" t="str">
        <f>IF(TabelInschrijvingen[[#This Row],[Category (Kata/Fights)]]="Kata Veterans","Kata Veterans",IF(TabelInschrijvingen[[#This Row],[Category (Kata/Fights)]]="Fights Veterans","Fights Veterans",""))</f>
        <v/>
      </c>
      <c r="Q28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3" s="15">
        <f>INDEX(AD:AD,MATCH(TabelInschrijvingen[[#This Row],[Team name]],AC:AC,0),1)</f>
        <v>0</v>
      </c>
      <c r="Y283" s="15" t="str">
        <f>IF(TabelInschrijvingen[[#This Row],[Poule]]="","",COUNTIF(O:O,TabelInschrijvingen[[#This Row],[Poule definitief]]))</f>
        <v/>
      </c>
      <c r="Z283" s="15" t="str">
        <f>TabelInschrijvingen[[#This Row],[Poule]]</f>
        <v/>
      </c>
      <c r="AA283" s="15">
        <f>IF(AND(LEFT(TabelInschrijvingen[[#This Row],[Poule definitief]],6)="Fights",LEFT(TabelInschrijvingen[[#This Row],[Poule definitief]],11)&lt;&gt;"Fights Team"),1,0)</f>
        <v>0</v>
      </c>
    </row>
    <row r="284" spans="2:27" x14ac:dyDescent="0.3">
      <c r="B284" t="str">
        <f>IFERROR(IF(TabelInschrijvingen[[#This Row],[Firstname]]="","",B283+1),1)</f>
        <v/>
      </c>
      <c r="C284" t="str">
        <f t="shared" si="8"/>
        <v/>
      </c>
      <c r="J284" s="1"/>
      <c r="K284" s="14"/>
      <c r="L284" s="14"/>
      <c r="M284" s="8" t="str">
        <f t="shared" si="9"/>
        <v/>
      </c>
      <c r="N284" t="str">
        <f>IF(M284="","",IF(OR(J284="Team kata",J284="Team fights"),IF(TabelInschrijvingen[[#This Row],[IBF member?]]="Yes",Opties!$E$7,Opties!$E$8),IF(M284&gt;=16,IF(TabelInschrijvingen[[#This Row],[IBF member?]]="Yes",Opties!$E$5,Opties!$E$6),IF(L284="Yes",Opties!$E$3,Opties!$E$4))))</f>
        <v/>
      </c>
      <c r="O28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4" s="14" t="str">
        <f>IF(TabelInschrijvingen[[#This Row],[Category (Kata/Fights)]]="Kata Veterans","Kata Veterans",IF(TabelInschrijvingen[[#This Row],[Category (Kata/Fights)]]="Fights Veterans","Fights Veterans",""))</f>
        <v/>
      </c>
      <c r="Q28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4" s="15">
        <f>INDEX(AD:AD,MATCH(TabelInschrijvingen[[#This Row],[Team name]],AC:AC,0),1)</f>
        <v>0</v>
      </c>
      <c r="Y284" s="15" t="str">
        <f>IF(TabelInschrijvingen[[#This Row],[Poule]]="","",COUNTIF(O:O,TabelInschrijvingen[[#This Row],[Poule definitief]]))</f>
        <v/>
      </c>
      <c r="Z284" s="15" t="str">
        <f>TabelInschrijvingen[[#This Row],[Poule]]</f>
        <v/>
      </c>
      <c r="AA284" s="15">
        <f>IF(AND(LEFT(TabelInschrijvingen[[#This Row],[Poule definitief]],6)="Fights",LEFT(TabelInschrijvingen[[#This Row],[Poule definitief]],11)&lt;&gt;"Fights Team"),1,0)</f>
        <v>0</v>
      </c>
    </row>
    <row r="285" spans="2:27" x14ac:dyDescent="0.3">
      <c r="B285" t="str">
        <f>IFERROR(IF(TabelInschrijvingen[[#This Row],[Firstname]]="","",B284+1),1)</f>
        <v/>
      </c>
      <c r="C285" t="str">
        <f t="shared" si="8"/>
        <v/>
      </c>
      <c r="J285" s="1"/>
      <c r="K285" s="14"/>
      <c r="L285" s="14"/>
      <c r="M285" s="8" t="str">
        <f t="shared" si="9"/>
        <v/>
      </c>
      <c r="N285" t="str">
        <f>IF(M285="","",IF(OR(J285="Team kata",J285="Team fights"),IF(TabelInschrijvingen[[#This Row],[IBF member?]]="Yes",Opties!$E$7,Opties!$E$8),IF(M285&gt;=16,IF(TabelInschrijvingen[[#This Row],[IBF member?]]="Yes",Opties!$E$5,Opties!$E$6),IF(L285="Yes",Opties!$E$3,Opties!$E$4))))</f>
        <v/>
      </c>
      <c r="O28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5" s="14" t="str">
        <f>IF(TabelInschrijvingen[[#This Row],[Category (Kata/Fights)]]="Kata Veterans","Kata Veterans",IF(TabelInschrijvingen[[#This Row],[Category (Kata/Fights)]]="Fights Veterans","Fights Veterans",""))</f>
        <v/>
      </c>
      <c r="Q28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5" s="15">
        <f>INDEX(AD:AD,MATCH(TabelInschrijvingen[[#This Row],[Team name]],AC:AC,0),1)</f>
        <v>0</v>
      </c>
      <c r="Y285" s="15" t="str">
        <f>IF(TabelInschrijvingen[[#This Row],[Poule]]="","",COUNTIF(O:O,TabelInschrijvingen[[#This Row],[Poule definitief]]))</f>
        <v/>
      </c>
      <c r="Z285" s="15" t="str">
        <f>TabelInschrijvingen[[#This Row],[Poule]]</f>
        <v/>
      </c>
      <c r="AA285" s="15">
        <f>IF(AND(LEFT(TabelInschrijvingen[[#This Row],[Poule definitief]],6)="Fights",LEFT(TabelInschrijvingen[[#This Row],[Poule definitief]],11)&lt;&gt;"Fights Team"),1,0)</f>
        <v>0</v>
      </c>
    </row>
    <row r="286" spans="2:27" x14ac:dyDescent="0.3">
      <c r="B286" t="str">
        <f>IFERROR(IF(TabelInschrijvingen[[#This Row],[Firstname]]="","",B285+1),1)</f>
        <v/>
      </c>
      <c r="C286" t="str">
        <f t="shared" si="8"/>
        <v/>
      </c>
      <c r="J286" s="1"/>
      <c r="K286" s="14"/>
      <c r="L286" s="14"/>
      <c r="M286" s="8" t="str">
        <f t="shared" si="9"/>
        <v/>
      </c>
      <c r="N286" t="str">
        <f>IF(M286="","",IF(OR(J286="Team kata",J286="Team fights"),IF(TabelInschrijvingen[[#This Row],[IBF member?]]="Yes",Opties!$E$7,Opties!$E$8),IF(M286&gt;=16,IF(TabelInschrijvingen[[#This Row],[IBF member?]]="Yes",Opties!$E$5,Opties!$E$6),IF(L286="Yes",Opties!$E$3,Opties!$E$4))))</f>
        <v/>
      </c>
      <c r="O28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6" s="14" t="str">
        <f>IF(TabelInschrijvingen[[#This Row],[Category (Kata/Fights)]]="Kata Veterans","Kata Veterans",IF(TabelInschrijvingen[[#This Row],[Category (Kata/Fights)]]="Fights Veterans","Fights Veterans",""))</f>
        <v/>
      </c>
      <c r="Q28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6" s="15">
        <f>INDEX(AD:AD,MATCH(TabelInschrijvingen[[#This Row],[Team name]],AC:AC,0),1)</f>
        <v>0</v>
      </c>
      <c r="Y286" s="15" t="str">
        <f>IF(TabelInschrijvingen[[#This Row],[Poule]]="","",COUNTIF(O:O,TabelInschrijvingen[[#This Row],[Poule definitief]]))</f>
        <v/>
      </c>
      <c r="Z286" s="15" t="str">
        <f>TabelInschrijvingen[[#This Row],[Poule]]</f>
        <v/>
      </c>
      <c r="AA286" s="15">
        <f>IF(AND(LEFT(TabelInschrijvingen[[#This Row],[Poule definitief]],6)="Fights",LEFT(TabelInschrijvingen[[#This Row],[Poule definitief]],11)&lt;&gt;"Fights Team"),1,0)</f>
        <v>0</v>
      </c>
    </row>
    <row r="287" spans="2:27" x14ac:dyDescent="0.3">
      <c r="B287" t="str">
        <f>IFERROR(IF(TabelInschrijvingen[[#This Row],[Firstname]]="","",B286+1),1)</f>
        <v/>
      </c>
      <c r="C287" t="str">
        <f t="shared" si="8"/>
        <v/>
      </c>
      <c r="J287" s="1"/>
      <c r="K287" s="14"/>
      <c r="L287" s="14"/>
      <c r="M287" s="8" t="str">
        <f t="shared" si="9"/>
        <v/>
      </c>
      <c r="N287" t="str">
        <f>IF(M287="","",IF(OR(J287="Team kata",J287="Team fights"),IF(TabelInschrijvingen[[#This Row],[IBF member?]]="Yes",Opties!$E$7,Opties!$E$8),IF(M287&gt;=16,IF(TabelInschrijvingen[[#This Row],[IBF member?]]="Yes",Opties!$E$5,Opties!$E$6),IF(L287="Yes",Opties!$E$3,Opties!$E$4))))</f>
        <v/>
      </c>
      <c r="O28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7" s="14" t="str">
        <f>IF(TabelInschrijvingen[[#This Row],[Category (Kata/Fights)]]="Kata Veterans","Kata Veterans",IF(TabelInschrijvingen[[#This Row],[Category (Kata/Fights)]]="Fights Veterans","Fights Veterans",""))</f>
        <v/>
      </c>
      <c r="Q28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7" s="15">
        <f>INDEX(AD:AD,MATCH(TabelInschrijvingen[[#This Row],[Team name]],AC:AC,0),1)</f>
        <v>0</v>
      </c>
      <c r="Y287" s="15" t="str">
        <f>IF(TabelInschrijvingen[[#This Row],[Poule]]="","",COUNTIF(O:O,TabelInschrijvingen[[#This Row],[Poule definitief]]))</f>
        <v/>
      </c>
      <c r="Z287" s="15" t="str">
        <f>TabelInschrijvingen[[#This Row],[Poule]]</f>
        <v/>
      </c>
      <c r="AA287" s="15">
        <f>IF(AND(LEFT(TabelInschrijvingen[[#This Row],[Poule definitief]],6)="Fights",LEFT(TabelInschrijvingen[[#This Row],[Poule definitief]],11)&lt;&gt;"Fights Team"),1,0)</f>
        <v>0</v>
      </c>
    </row>
    <row r="288" spans="2:27" x14ac:dyDescent="0.3">
      <c r="B288" t="str">
        <f>IFERROR(IF(TabelInschrijvingen[[#This Row],[Firstname]]="","",B287+1),1)</f>
        <v/>
      </c>
      <c r="C288" t="str">
        <f t="shared" si="8"/>
        <v/>
      </c>
      <c r="J288" s="1"/>
      <c r="K288" s="14"/>
      <c r="L288" s="14"/>
      <c r="M288" s="8" t="str">
        <f t="shared" si="9"/>
        <v/>
      </c>
      <c r="N288" t="str">
        <f>IF(M288="","",IF(OR(J288="Team kata",J288="Team fights"),IF(TabelInschrijvingen[[#This Row],[IBF member?]]="Yes",Opties!$E$7,Opties!$E$8),IF(M288&gt;=16,IF(TabelInschrijvingen[[#This Row],[IBF member?]]="Yes",Opties!$E$5,Opties!$E$6),IF(L288="Yes",Opties!$E$3,Opties!$E$4))))</f>
        <v/>
      </c>
      <c r="O28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8" s="14" t="str">
        <f>IF(TabelInschrijvingen[[#This Row],[Category (Kata/Fights)]]="Kata Veterans","Kata Veterans",IF(TabelInschrijvingen[[#This Row],[Category (Kata/Fights)]]="Fights Veterans","Fights Veterans",""))</f>
        <v/>
      </c>
      <c r="Q28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8" s="15">
        <f>INDEX(AD:AD,MATCH(TabelInschrijvingen[[#This Row],[Team name]],AC:AC,0),1)</f>
        <v>0</v>
      </c>
      <c r="Y288" s="15" t="str">
        <f>IF(TabelInschrijvingen[[#This Row],[Poule]]="","",COUNTIF(O:O,TabelInschrijvingen[[#This Row],[Poule definitief]]))</f>
        <v/>
      </c>
      <c r="Z288" s="15" t="str">
        <f>TabelInschrijvingen[[#This Row],[Poule]]</f>
        <v/>
      </c>
      <c r="AA288" s="15">
        <f>IF(AND(LEFT(TabelInschrijvingen[[#This Row],[Poule definitief]],6)="Fights",LEFT(TabelInschrijvingen[[#This Row],[Poule definitief]],11)&lt;&gt;"Fights Team"),1,0)</f>
        <v>0</v>
      </c>
    </row>
    <row r="289" spans="2:27" x14ac:dyDescent="0.3">
      <c r="B289" t="str">
        <f>IFERROR(IF(TabelInschrijvingen[[#This Row],[Firstname]]="","",B288+1),1)</f>
        <v/>
      </c>
      <c r="C289" t="str">
        <f t="shared" si="8"/>
        <v/>
      </c>
      <c r="J289" s="1"/>
      <c r="K289" s="14"/>
      <c r="L289" s="14"/>
      <c r="M289" s="8" t="str">
        <f t="shared" si="9"/>
        <v/>
      </c>
      <c r="N289" t="str">
        <f>IF(M289="","",IF(OR(J289="Team kata",J289="Team fights"),IF(TabelInschrijvingen[[#This Row],[IBF member?]]="Yes",Opties!$E$7,Opties!$E$8),IF(M289&gt;=16,IF(TabelInschrijvingen[[#This Row],[IBF member?]]="Yes",Opties!$E$5,Opties!$E$6),IF(L289="Yes",Opties!$E$3,Opties!$E$4))))</f>
        <v/>
      </c>
      <c r="O28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89" s="14" t="str">
        <f>IF(TabelInschrijvingen[[#This Row],[Category (Kata/Fights)]]="Kata Veterans","Kata Veterans",IF(TabelInschrijvingen[[#This Row],[Category (Kata/Fights)]]="Fights Veterans","Fights Veterans",""))</f>
        <v/>
      </c>
      <c r="Q28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8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8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8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8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8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8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89" s="15">
        <f>INDEX(AD:AD,MATCH(TabelInschrijvingen[[#This Row],[Team name]],AC:AC,0),1)</f>
        <v>0</v>
      </c>
      <c r="Y289" s="15" t="str">
        <f>IF(TabelInschrijvingen[[#This Row],[Poule]]="","",COUNTIF(O:O,TabelInschrijvingen[[#This Row],[Poule definitief]]))</f>
        <v/>
      </c>
      <c r="Z289" s="15" t="str">
        <f>TabelInschrijvingen[[#This Row],[Poule]]</f>
        <v/>
      </c>
      <c r="AA289" s="15">
        <f>IF(AND(LEFT(TabelInschrijvingen[[#This Row],[Poule definitief]],6)="Fights",LEFT(TabelInschrijvingen[[#This Row],[Poule definitief]],11)&lt;&gt;"Fights Team"),1,0)</f>
        <v>0</v>
      </c>
    </row>
    <row r="290" spans="2:27" x14ac:dyDescent="0.3">
      <c r="B290" t="str">
        <f>IFERROR(IF(TabelInschrijvingen[[#This Row],[Firstname]]="","",B289+1),1)</f>
        <v/>
      </c>
      <c r="C290" t="str">
        <f t="shared" si="8"/>
        <v/>
      </c>
      <c r="J290" s="1"/>
      <c r="K290" s="14"/>
      <c r="L290" s="14"/>
      <c r="M290" s="8" t="str">
        <f t="shared" si="9"/>
        <v/>
      </c>
      <c r="N290" t="str">
        <f>IF(M290="","",IF(OR(J290="Team kata",J290="Team fights"),IF(TabelInschrijvingen[[#This Row],[IBF member?]]="Yes",Opties!$E$7,Opties!$E$8),IF(M290&gt;=16,IF(TabelInschrijvingen[[#This Row],[IBF member?]]="Yes",Opties!$E$5,Opties!$E$6),IF(L290="Yes",Opties!$E$3,Opties!$E$4))))</f>
        <v/>
      </c>
      <c r="O29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0" s="14" t="str">
        <f>IF(TabelInschrijvingen[[#This Row],[Category (Kata/Fights)]]="Kata Veterans","Kata Veterans",IF(TabelInschrijvingen[[#This Row],[Category (Kata/Fights)]]="Fights Veterans","Fights Veterans",""))</f>
        <v/>
      </c>
      <c r="Q29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0" s="15">
        <f>INDEX(AD:AD,MATCH(TabelInschrijvingen[[#This Row],[Team name]],AC:AC,0),1)</f>
        <v>0</v>
      </c>
      <c r="Y290" s="15" t="str">
        <f>IF(TabelInschrijvingen[[#This Row],[Poule]]="","",COUNTIF(O:O,TabelInschrijvingen[[#This Row],[Poule definitief]]))</f>
        <v/>
      </c>
      <c r="Z290" s="15" t="str">
        <f>TabelInschrijvingen[[#This Row],[Poule]]</f>
        <v/>
      </c>
      <c r="AA290" s="15">
        <f>IF(AND(LEFT(TabelInschrijvingen[[#This Row],[Poule definitief]],6)="Fights",LEFT(TabelInschrijvingen[[#This Row],[Poule definitief]],11)&lt;&gt;"Fights Team"),1,0)</f>
        <v>0</v>
      </c>
    </row>
    <row r="291" spans="2:27" x14ac:dyDescent="0.3">
      <c r="B291" t="str">
        <f>IFERROR(IF(TabelInschrijvingen[[#This Row],[Firstname]]="","",B290+1),1)</f>
        <v/>
      </c>
      <c r="C291" t="str">
        <f t="shared" si="8"/>
        <v/>
      </c>
      <c r="J291" s="1"/>
      <c r="K291" s="14"/>
      <c r="L291" s="14"/>
      <c r="M291" s="8" t="str">
        <f t="shared" si="9"/>
        <v/>
      </c>
      <c r="N291" t="str">
        <f>IF(M291="","",IF(OR(J291="Team kata",J291="Team fights"),IF(TabelInschrijvingen[[#This Row],[IBF member?]]="Yes",Opties!$E$7,Opties!$E$8),IF(M291&gt;=16,IF(TabelInschrijvingen[[#This Row],[IBF member?]]="Yes",Opties!$E$5,Opties!$E$6),IF(L291="Yes",Opties!$E$3,Opties!$E$4))))</f>
        <v/>
      </c>
      <c r="O29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1" s="14" t="str">
        <f>IF(TabelInschrijvingen[[#This Row],[Category (Kata/Fights)]]="Kata Veterans","Kata Veterans",IF(TabelInschrijvingen[[#This Row],[Category (Kata/Fights)]]="Fights Veterans","Fights Veterans",""))</f>
        <v/>
      </c>
      <c r="Q29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1" s="15">
        <f>INDEX(AD:AD,MATCH(TabelInschrijvingen[[#This Row],[Team name]],AC:AC,0),1)</f>
        <v>0</v>
      </c>
      <c r="Y291" s="15" t="str">
        <f>IF(TabelInschrijvingen[[#This Row],[Poule]]="","",COUNTIF(O:O,TabelInschrijvingen[[#This Row],[Poule definitief]]))</f>
        <v/>
      </c>
      <c r="Z291" s="15" t="str">
        <f>TabelInschrijvingen[[#This Row],[Poule]]</f>
        <v/>
      </c>
      <c r="AA291" s="15">
        <f>IF(AND(LEFT(TabelInschrijvingen[[#This Row],[Poule definitief]],6)="Fights",LEFT(TabelInschrijvingen[[#This Row],[Poule definitief]],11)&lt;&gt;"Fights Team"),1,0)</f>
        <v>0</v>
      </c>
    </row>
    <row r="292" spans="2:27" x14ac:dyDescent="0.3">
      <c r="B292" t="str">
        <f>IFERROR(IF(TabelInschrijvingen[[#This Row],[Firstname]]="","",B291+1),1)</f>
        <v/>
      </c>
      <c r="C292" t="str">
        <f t="shared" si="8"/>
        <v/>
      </c>
      <c r="J292" s="1"/>
      <c r="K292" s="14"/>
      <c r="L292" s="14"/>
      <c r="M292" s="8" t="str">
        <f t="shared" si="9"/>
        <v/>
      </c>
      <c r="N292" t="str">
        <f>IF(M292="","",IF(OR(J292="Team kata",J292="Team fights"),IF(TabelInschrijvingen[[#This Row],[IBF member?]]="Yes",Opties!$E$7,Opties!$E$8),IF(M292&gt;=16,IF(TabelInschrijvingen[[#This Row],[IBF member?]]="Yes",Opties!$E$5,Opties!$E$6),IF(L292="Yes",Opties!$E$3,Opties!$E$4))))</f>
        <v/>
      </c>
      <c r="O29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2" s="14" t="str">
        <f>IF(TabelInschrijvingen[[#This Row],[Category (Kata/Fights)]]="Kata Veterans","Kata Veterans",IF(TabelInschrijvingen[[#This Row],[Category (Kata/Fights)]]="Fights Veterans","Fights Veterans",""))</f>
        <v/>
      </c>
      <c r="Q29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2" s="15">
        <f>INDEX(AD:AD,MATCH(TabelInschrijvingen[[#This Row],[Team name]],AC:AC,0),1)</f>
        <v>0</v>
      </c>
      <c r="Y292" s="15" t="str">
        <f>IF(TabelInschrijvingen[[#This Row],[Poule]]="","",COUNTIF(O:O,TabelInschrijvingen[[#This Row],[Poule definitief]]))</f>
        <v/>
      </c>
      <c r="Z292" s="15" t="str">
        <f>TabelInschrijvingen[[#This Row],[Poule]]</f>
        <v/>
      </c>
      <c r="AA292" s="15">
        <f>IF(AND(LEFT(TabelInschrijvingen[[#This Row],[Poule definitief]],6)="Fights",LEFT(TabelInschrijvingen[[#This Row],[Poule definitief]],11)&lt;&gt;"Fights Team"),1,0)</f>
        <v>0</v>
      </c>
    </row>
    <row r="293" spans="2:27" x14ac:dyDescent="0.3">
      <c r="B293" t="str">
        <f>IFERROR(IF(TabelInschrijvingen[[#This Row],[Firstname]]="","",B292+1),1)</f>
        <v/>
      </c>
      <c r="C293" t="str">
        <f t="shared" si="8"/>
        <v/>
      </c>
      <c r="J293" s="1"/>
      <c r="K293" s="14"/>
      <c r="L293" s="14"/>
      <c r="M293" s="8" t="str">
        <f t="shared" si="9"/>
        <v/>
      </c>
      <c r="N293" t="str">
        <f>IF(M293="","",IF(OR(J293="Team kata",J293="Team fights"),IF(TabelInschrijvingen[[#This Row],[IBF member?]]="Yes",Opties!$E$7,Opties!$E$8),IF(M293&gt;=16,IF(TabelInschrijvingen[[#This Row],[IBF member?]]="Yes",Opties!$E$5,Opties!$E$6),IF(L293="Yes",Opties!$E$3,Opties!$E$4))))</f>
        <v/>
      </c>
      <c r="O29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3" s="14" t="str">
        <f>IF(TabelInschrijvingen[[#This Row],[Category (Kata/Fights)]]="Kata Veterans","Kata Veterans",IF(TabelInschrijvingen[[#This Row],[Category (Kata/Fights)]]="Fights Veterans","Fights Veterans",""))</f>
        <v/>
      </c>
      <c r="Q29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3" s="15">
        <f>INDEX(AD:AD,MATCH(TabelInschrijvingen[[#This Row],[Team name]],AC:AC,0),1)</f>
        <v>0</v>
      </c>
      <c r="Y293" s="15" t="str">
        <f>IF(TabelInschrijvingen[[#This Row],[Poule]]="","",COUNTIF(O:O,TabelInschrijvingen[[#This Row],[Poule definitief]]))</f>
        <v/>
      </c>
      <c r="Z293" s="15" t="str">
        <f>TabelInschrijvingen[[#This Row],[Poule]]</f>
        <v/>
      </c>
      <c r="AA293" s="15">
        <f>IF(AND(LEFT(TabelInschrijvingen[[#This Row],[Poule definitief]],6)="Fights",LEFT(TabelInschrijvingen[[#This Row],[Poule definitief]],11)&lt;&gt;"Fights Team"),1,0)</f>
        <v>0</v>
      </c>
    </row>
    <row r="294" spans="2:27" x14ac:dyDescent="0.3">
      <c r="B294" t="str">
        <f>IFERROR(IF(TabelInschrijvingen[[#This Row],[Firstname]]="","",B293+1),1)</f>
        <v/>
      </c>
      <c r="C294" t="str">
        <f t="shared" si="8"/>
        <v/>
      </c>
      <c r="J294" s="1"/>
      <c r="K294" s="14"/>
      <c r="L294" s="14"/>
      <c r="M294" s="8" t="str">
        <f t="shared" si="9"/>
        <v/>
      </c>
      <c r="N294" t="str">
        <f>IF(M294="","",IF(OR(J294="Team kata",J294="Team fights"),IF(TabelInschrijvingen[[#This Row],[IBF member?]]="Yes",Opties!$E$7,Opties!$E$8),IF(M294&gt;=16,IF(TabelInschrijvingen[[#This Row],[IBF member?]]="Yes",Opties!$E$5,Opties!$E$6),IF(L294="Yes",Opties!$E$3,Opties!$E$4))))</f>
        <v/>
      </c>
      <c r="O29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4" s="14" t="str">
        <f>IF(TabelInschrijvingen[[#This Row],[Category (Kata/Fights)]]="Kata Veterans","Kata Veterans",IF(TabelInschrijvingen[[#This Row],[Category (Kata/Fights)]]="Fights Veterans","Fights Veterans",""))</f>
        <v/>
      </c>
      <c r="Q29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4" s="15">
        <f>INDEX(AD:AD,MATCH(TabelInschrijvingen[[#This Row],[Team name]],AC:AC,0),1)</f>
        <v>0</v>
      </c>
      <c r="Y294" s="15" t="str">
        <f>IF(TabelInschrijvingen[[#This Row],[Poule]]="","",COUNTIF(O:O,TabelInschrijvingen[[#This Row],[Poule definitief]]))</f>
        <v/>
      </c>
      <c r="Z294" s="15" t="str">
        <f>TabelInschrijvingen[[#This Row],[Poule]]</f>
        <v/>
      </c>
      <c r="AA294" s="15">
        <f>IF(AND(LEFT(TabelInschrijvingen[[#This Row],[Poule definitief]],6)="Fights",LEFT(TabelInschrijvingen[[#This Row],[Poule definitief]],11)&lt;&gt;"Fights Team"),1,0)</f>
        <v>0</v>
      </c>
    </row>
    <row r="295" spans="2:27" x14ac:dyDescent="0.3">
      <c r="B295" t="str">
        <f>IFERROR(IF(TabelInschrijvingen[[#This Row],[Firstname]]="","",B294+1),1)</f>
        <v/>
      </c>
      <c r="C295" t="str">
        <f t="shared" si="8"/>
        <v/>
      </c>
      <c r="J295" s="1"/>
      <c r="K295" s="14"/>
      <c r="L295" s="14"/>
      <c r="M295" s="8" t="str">
        <f t="shared" si="9"/>
        <v/>
      </c>
      <c r="N295" t="str">
        <f>IF(M295="","",IF(OR(J295="Team kata",J295="Team fights"),IF(TabelInschrijvingen[[#This Row],[IBF member?]]="Yes",Opties!$E$7,Opties!$E$8),IF(M295&gt;=16,IF(TabelInschrijvingen[[#This Row],[IBF member?]]="Yes",Opties!$E$5,Opties!$E$6),IF(L295="Yes",Opties!$E$3,Opties!$E$4))))</f>
        <v/>
      </c>
      <c r="O29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5" s="14" t="str">
        <f>IF(TabelInschrijvingen[[#This Row],[Category (Kata/Fights)]]="Kata Veterans","Kata Veterans",IF(TabelInschrijvingen[[#This Row],[Category (Kata/Fights)]]="Fights Veterans","Fights Veterans",""))</f>
        <v/>
      </c>
      <c r="Q29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5" s="15">
        <f>INDEX(AD:AD,MATCH(TabelInschrijvingen[[#This Row],[Team name]],AC:AC,0),1)</f>
        <v>0</v>
      </c>
      <c r="Y295" s="15" t="str">
        <f>IF(TabelInschrijvingen[[#This Row],[Poule]]="","",COUNTIF(O:O,TabelInschrijvingen[[#This Row],[Poule definitief]]))</f>
        <v/>
      </c>
      <c r="Z295" s="15" t="str">
        <f>TabelInschrijvingen[[#This Row],[Poule]]</f>
        <v/>
      </c>
      <c r="AA295" s="15">
        <f>IF(AND(LEFT(TabelInschrijvingen[[#This Row],[Poule definitief]],6)="Fights",LEFT(TabelInschrijvingen[[#This Row],[Poule definitief]],11)&lt;&gt;"Fights Team"),1,0)</f>
        <v>0</v>
      </c>
    </row>
    <row r="296" spans="2:27" x14ac:dyDescent="0.3">
      <c r="B296" t="str">
        <f>IFERROR(IF(TabelInschrijvingen[[#This Row],[Firstname]]="","",B295+1),1)</f>
        <v/>
      </c>
      <c r="C296" t="str">
        <f t="shared" si="8"/>
        <v/>
      </c>
      <c r="J296" s="1"/>
      <c r="K296" s="14"/>
      <c r="L296" s="14"/>
      <c r="M296" s="8" t="str">
        <f t="shared" si="9"/>
        <v/>
      </c>
      <c r="N296" t="str">
        <f>IF(M296="","",IF(OR(J296="Team kata",J296="Team fights"),IF(TabelInschrijvingen[[#This Row],[IBF member?]]="Yes",Opties!$E$7,Opties!$E$8),IF(M296&gt;=16,IF(TabelInschrijvingen[[#This Row],[IBF member?]]="Yes",Opties!$E$5,Opties!$E$6),IF(L296="Yes",Opties!$E$3,Opties!$E$4))))</f>
        <v/>
      </c>
      <c r="O29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6" s="14" t="str">
        <f>IF(TabelInschrijvingen[[#This Row],[Category (Kata/Fights)]]="Kata Veterans","Kata Veterans",IF(TabelInschrijvingen[[#This Row],[Category (Kata/Fights)]]="Fights Veterans","Fights Veterans",""))</f>
        <v/>
      </c>
      <c r="Q29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6" s="15">
        <f>INDEX(AD:AD,MATCH(TabelInschrijvingen[[#This Row],[Team name]],AC:AC,0),1)</f>
        <v>0</v>
      </c>
      <c r="Y296" s="15" t="str">
        <f>IF(TabelInschrijvingen[[#This Row],[Poule]]="","",COUNTIF(O:O,TabelInschrijvingen[[#This Row],[Poule definitief]]))</f>
        <v/>
      </c>
      <c r="Z296" s="15" t="str">
        <f>TabelInschrijvingen[[#This Row],[Poule]]</f>
        <v/>
      </c>
      <c r="AA296" s="15">
        <f>IF(AND(LEFT(TabelInschrijvingen[[#This Row],[Poule definitief]],6)="Fights",LEFT(TabelInschrijvingen[[#This Row],[Poule definitief]],11)&lt;&gt;"Fights Team"),1,0)</f>
        <v>0</v>
      </c>
    </row>
    <row r="297" spans="2:27" x14ac:dyDescent="0.3">
      <c r="B297" t="str">
        <f>IFERROR(IF(TabelInschrijvingen[[#This Row],[Firstname]]="","",B296+1),1)</f>
        <v/>
      </c>
      <c r="C297" t="str">
        <f t="shared" si="8"/>
        <v/>
      </c>
      <c r="J297" s="1"/>
      <c r="K297" s="14"/>
      <c r="L297" s="14"/>
      <c r="M297" s="8" t="str">
        <f t="shared" si="9"/>
        <v/>
      </c>
      <c r="N297" t="str">
        <f>IF(M297="","",IF(OR(J297="Team kata",J297="Team fights"),IF(TabelInschrijvingen[[#This Row],[IBF member?]]="Yes",Opties!$E$7,Opties!$E$8),IF(M297&gt;=16,IF(TabelInschrijvingen[[#This Row],[IBF member?]]="Yes",Opties!$E$5,Opties!$E$6),IF(L297="Yes",Opties!$E$3,Opties!$E$4))))</f>
        <v/>
      </c>
      <c r="O29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7" s="14" t="str">
        <f>IF(TabelInschrijvingen[[#This Row],[Category (Kata/Fights)]]="Kata Veterans","Kata Veterans",IF(TabelInschrijvingen[[#This Row],[Category (Kata/Fights)]]="Fights Veterans","Fights Veterans",""))</f>
        <v/>
      </c>
      <c r="Q29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7" s="15">
        <f>INDEX(AD:AD,MATCH(TabelInschrijvingen[[#This Row],[Team name]],AC:AC,0),1)</f>
        <v>0</v>
      </c>
      <c r="Y297" s="15" t="str">
        <f>IF(TabelInschrijvingen[[#This Row],[Poule]]="","",COUNTIF(O:O,TabelInschrijvingen[[#This Row],[Poule definitief]]))</f>
        <v/>
      </c>
      <c r="Z297" s="15" t="str">
        <f>TabelInschrijvingen[[#This Row],[Poule]]</f>
        <v/>
      </c>
      <c r="AA297" s="15">
        <f>IF(AND(LEFT(TabelInschrijvingen[[#This Row],[Poule definitief]],6)="Fights",LEFT(TabelInschrijvingen[[#This Row],[Poule definitief]],11)&lt;&gt;"Fights Team"),1,0)</f>
        <v>0</v>
      </c>
    </row>
    <row r="298" spans="2:27" x14ac:dyDescent="0.3">
      <c r="B298" t="str">
        <f>IFERROR(IF(TabelInschrijvingen[[#This Row],[Firstname]]="","",B297+1),1)</f>
        <v/>
      </c>
      <c r="C298" t="str">
        <f t="shared" si="8"/>
        <v/>
      </c>
      <c r="J298" s="1"/>
      <c r="K298" s="14"/>
      <c r="L298" s="14"/>
      <c r="M298" s="8" t="str">
        <f t="shared" si="9"/>
        <v/>
      </c>
      <c r="N298" t="str">
        <f>IF(M298="","",IF(OR(J298="Team kata",J298="Team fights"),IF(TabelInschrijvingen[[#This Row],[IBF member?]]="Yes",Opties!$E$7,Opties!$E$8),IF(M298&gt;=16,IF(TabelInschrijvingen[[#This Row],[IBF member?]]="Yes",Opties!$E$5,Opties!$E$6),IF(L298="Yes",Opties!$E$3,Opties!$E$4))))</f>
        <v/>
      </c>
      <c r="O298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8" s="14" t="str">
        <f>IF(TabelInschrijvingen[[#This Row],[Category (Kata/Fights)]]="Kata Veterans","Kata Veterans",IF(TabelInschrijvingen[[#This Row],[Category (Kata/Fights)]]="Fights Veterans","Fights Veterans",""))</f>
        <v/>
      </c>
      <c r="Q298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8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8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8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8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8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8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8" s="15">
        <f>INDEX(AD:AD,MATCH(TabelInschrijvingen[[#This Row],[Team name]],AC:AC,0),1)</f>
        <v>0</v>
      </c>
      <c r="Y298" s="15" t="str">
        <f>IF(TabelInschrijvingen[[#This Row],[Poule]]="","",COUNTIF(O:O,TabelInschrijvingen[[#This Row],[Poule definitief]]))</f>
        <v/>
      </c>
      <c r="Z298" s="15" t="str">
        <f>TabelInschrijvingen[[#This Row],[Poule]]</f>
        <v/>
      </c>
      <c r="AA298" s="15">
        <f>IF(AND(LEFT(TabelInschrijvingen[[#This Row],[Poule definitief]],6)="Fights",LEFT(TabelInschrijvingen[[#This Row],[Poule definitief]],11)&lt;&gt;"Fights Team"),1,0)</f>
        <v>0</v>
      </c>
    </row>
    <row r="299" spans="2:27" x14ac:dyDescent="0.3">
      <c r="B299" t="str">
        <f>IFERROR(IF(TabelInschrijvingen[[#This Row],[Firstname]]="","",B298+1),1)</f>
        <v/>
      </c>
      <c r="C299" t="str">
        <f t="shared" si="8"/>
        <v/>
      </c>
      <c r="J299" s="1"/>
      <c r="K299" s="14"/>
      <c r="L299" s="14"/>
      <c r="M299" s="8" t="str">
        <f t="shared" si="9"/>
        <v/>
      </c>
      <c r="N299" t="str">
        <f>IF(M299="","",IF(OR(J299="Team kata",J299="Team fights"),IF(TabelInschrijvingen[[#This Row],[IBF member?]]="Yes",Opties!$E$7,Opties!$E$8),IF(M299&gt;=16,IF(TabelInschrijvingen[[#This Row],[IBF member?]]="Yes",Opties!$E$5,Opties!$E$6),IF(L299="Yes",Opties!$E$3,Opties!$E$4))))</f>
        <v/>
      </c>
      <c r="O299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299" s="14" t="str">
        <f>IF(TabelInschrijvingen[[#This Row],[Category (Kata/Fights)]]="Kata Veterans","Kata Veterans",IF(TabelInschrijvingen[[#This Row],[Category (Kata/Fights)]]="Fights Veterans","Fights Veterans",""))</f>
        <v/>
      </c>
      <c r="Q299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299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299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299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299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299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299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299" s="15">
        <f>INDEX(AD:AD,MATCH(TabelInschrijvingen[[#This Row],[Team name]],AC:AC,0),1)</f>
        <v>0</v>
      </c>
      <c r="Y299" s="15" t="str">
        <f>IF(TabelInschrijvingen[[#This Row],[Poule]]="","",COUNTIF(O:O,TabelInschrijvingen[[#This Row],[Poule definitief]]))</f>
        <v/>
      </c>
      <c r="Z299" s="15" t="str">
        <f>TabelInschrijvingen[[#This Row],[Poule]]</f>
        <v/>
      </c>
      <c r="AA299" s="15">
        <f>IF(AND(LEFT(TabelInschrijvingen[[#This Row],[Poule definitief]],6)="Fights",LEFT(TabelInschrijvingen[[#This Row],[Poule definitief]],11)&lt;&gt;"Fights Team"),1,0)</f>
        <v>0</v>
      </c>
    </row>
    <row r="300" spans="2:27" x14ac:dyDescent="0.3">
      <c r="B300" t="str">
        <f>IFERROR(IF(TabelInschrijvingen[[#This Row],[Firstname]]="","",B299+1),1)</f>
        <v/>
      </c>
      <c r="C300" t="str">
        <f t="shared" si="8"/>
        <v/>
      </c>
      <c r="J300" s="1"/>
      <c r="K300" s="14"/>
      <c r="L300" s="14"/>
      <c r="M300" s="8" t="str">
        <f t="shared" si="9"/>
        <v/>
      </c>
      <c r="N300" t="str">
        <f>IF(M300="","",IF(OR(J300="Team kata",J300="Team fights"),IF(TabelInschrijvingen[[#This Row],[IBF member?]]="Yes",Opties!$E$7,Opties!$E$8),IF(M300&gt;=16,IF(TabelInschrijvingen[[#This Row],[IBF member?]]="Yes",Opties!$E$5,Opties!$E$6),IF(L300="Yes",Opties!$E$3,Opties!$E$4))))</f>
        <v/>
      </c>
      <c r="O300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0" s="14" t="str">
        <f>IF(TabelInschrijvingen[[#This Row],[Category (Kata/Fights)]]="Kata Veterans","Kata Veterans",IF(TabelInschrijvingen[[#This Row],[Category (Kata/Fights)]]="Fights Veterans","Fights Veterans",""))</f>
        <v/>
      </c>
      <c r="Q300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0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0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0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0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0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0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0" s="15">
        <f>INDEX(AD:AD,MATCH(TabelInschrijvingen[[#This Row],[Team name]],AC:AC,0),1)</f>
        <v>0</v>
      </c>
      <c r="Y300" s="15" t="str">
        <f>IF(TabelInschrijvingen[[#This Row],[Poule]]="","",COUNTIF(O:O,TabelInschrijvingen[[#This Row],[Poule definitief]]))</f>
        <v/>
      </c>
      <c r="Z300" s="15" t="str">
        <f>TabelInschrijvingen[[#This Row],[Poule]]</f>
        <v/>
      </c>
      <c r="AA300" s="15">
        <f>IF(AND(LEFT(TabelInschrijvingen[[#This Row],[Poule definitief]],6)="Fights",LEFT(TabelInschrijvingen[[#This Row],[Poule definitief]],11)&lt;&gt;"Fights Team"),1,0)</f>
        <v>0</v>
      </c>
    </row>
    <row r="301" spans="2:27" x14ac:dyDescent="0.3">
      <c r="B301" t="str">
        <f>IFERROR(IF(TabelInschrijvingen[[#This Row],[Firstname]]="","",B300+1),1)</f>
        <v/>
      </c>
      <c r="C301" t="str">
        <f t="shared" si="8"/>
        <v/>
      </c>
      <c r="J301" s="1"/>
      <c r="K301" s="14"/>
      <c r="L301" s="14"/>
      <c r="M301" s="8" t="str">
        <f t="shared" si="9"/>
        <v/>
      </c>
      <c r="N301" t="str">
        <f>IF(M301="","",IF(OR(J301="Team kata",J301="Team fights"),IF(TabelInschrijvingen[[#This Row],[IBF member?]]="Yes",Opties!$E$7,Opties!$E$8),IF(M301&gt;=16,IF(TabelInschrijvingen[[#This Row],[IBF member?]]="Yes",Opties!$E$5,Opties!$E$6),IF(L301="Yes",Opties!$E$3,Opties!$E$4))))</f>
        <v/>
      </c>
      <c r="O301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1" s="14" t="str">
        <f>IF(TabelInschrijvingen[[#This Row],[Category (Kata/Fights)]]="Kata Veterans","Kata Veterans",IF(TabelInschrijvingen[[#This Row],[Category (Kata/Fights)]]="Fights Veterans","Fights Veterans",""))</f>
        <v/>
      </c>
      <c r="Q301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1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1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1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1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1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1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1" s="15">
        <f>INDEX(AD:AD,MATCH(TabelInschrijvingen[[#This Row],[Team name]],AC:AC,0),1)</f>
        <v>0</v>
      </c>
      <c r="Y301" s="15" t="str">
        <f>IF(TabelInschrijvingen[[#This Row],[Poule]]="","",COUNTIF(O:O,TabelInschrijvingen[[#This Row],[Poule definitief]]))</f>
        <v/>
      </c>
      <c r="Z301" s="15" t="str">
        <f>TabelInschrijvingen[[#This Row],[Poule]]</f>
        <v/>
      </c>
      <c r="AA301" s="15">
        <f>IF(AND(LEFT(TabelInschrijvingen[[#This Row],[Poule definitief]],6)="Fights",LEFT(TabelInschrijvingen[[#This Row],[Poule definitief]],11)&lt;&gt;"Fights Team"),1,0)</f>
        <v>0</v>
      </c>
    </row>
    <row r="302" spans="2:27" x14ac:dyDescent="0.3">
      <c r="B302" t="str">
        <f>IFERROR(IF(TabelInschrijvingen[[#This Row],[Firstname]]="","",B301+1),1)</f>
        <v/>
      </c>
      <c r="C302" t="str">
        <f t="shared" si="8"/>
        <v/>
      </c>
      <c r="J302" s="1"/>
      <c r="K302" s="14"/>
      <c r="L302" s="14"/>
      <c r="M302" s="8" t="str">
        <f t="shared" si="9"/>
        <v/>
      </c>
      <c r="N302" t="str">
        <f>IF(M302="","",IF(OR(J302="Team kata",J302="Team fights"),IF(TabelInschrijvingen[[#This Row],[IBF member?]]="Yes",Opties!$E$7,Opties!$E$8),IF(M302&gt;=16,IF(TabelInschrijvingen[[#This Row],[IBF member?]]="Yes",Opties!$E$5,Opties!$E$6),IF(L302="Yes",Opties!$E$3,Opties!$E$4))))</f>
        <v/>
      </c>
      <c r="O302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2" s="14" t="str">
        <f>IF(TabelInschrijvingen[[#This Row],[Category (Kata/Fights)]]="Kata Veterans","Kata Veterans",IF(TabelInschrijvingen[[#This Row],[Category (Kata/Fights)]]="Fights Veterans","Fights Veterans",""))</f>
        <v/>
      </c>
      <c r="Q302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2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2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2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2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2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2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2" s="15">
        <f>INDEX(AD:AD,MATCH(TabelInschrijvingen[[#This Row],[Team name]],AC:AC,0),1)</f>
        <v>0</v>
      </c>
      <c r="Y302" s="15" t="str">
        <f>IF(TabelInschrijvingen[[#This Row],[Poule]]="","",COUNTIF(O:O,TabelInschrijvingen[[#This Row],[Poule definitief]]))</f>
        <v/>
      </c>
      <c r="Z302" s="15" t="str">
        <f>TabelInschrijvingen[[#This Row],[Poule]]</f>
        <v/>
      </c>
      <c r="AA302" s="15">
        <f>IF(AND(LEFT(TabelInschrijvingen[[#This Row],[Poule definitief]],6)="Fights",LEFT(TabelInschrijvingen[[#This Row],[Poule definitief]],11)&lt;&gt;"Fights Team"),1,0)</f>
        <v>0</v>
      </c>
    </row>
    <row r="303" spans="2:27" x14ac:dyDescent="0.3">
      <c r="B303" t="str">
        <f>IFERROR(IF(TabelInschrijvingen[[#This Row],[Firstname]]="","",B302+1),1)</f>
        <v/>
      </c>
      <c r="C303" t="str">
        <f t="shared" si="8"/>
        <v/>
      </c>
      <c r="J303" s="1"/>
      <c r="K303" s="14"/>
      <c r="L303" s="14"/>
      <c r="M303" s="8" t="str">
        <f t="shared" si="9"/>
        <v/>
      </c>
      <c r="N303" t="str">
        <f>IF(M303="","",IF(OR(J303="Team kata",J303="Team fights"),IF(TabelInschrijvingen[[#This Row],[IBF member?]]="Yes",Opties!$E$7,Opties!$E$8),IF(M303&gt;=16,IF(TabelInschrijvingen[[#This Row],[IBF member?]]="Yes",Opties!$E$5,Opties!$E$6),IF(L303="Yes",Opties!$E$3,Opties!$E$4))))</f>
        <v/>
      </c>
      <c r="O303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3" s="14" t="str">
        <f>IF(TabelInschrijvingen[[#This Row],[Category (Kata/Fights)]]="Kata Veterans","Kata Veterans",IF(TabelInschrijvingen[[#This Row],[Category (Kata/Fights)]]="Fights Veterans","Fights Veterans",""))</f>
        <v/>
      </c>
      <c r="Q303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3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3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3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3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3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3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3" s="15">
        <f>INDEX(AD:AD,MATCH(TabelInschrijvingen[[#This Row],[Team name]],AC:AC,0),1)</f>
        <v>0</v>
      </c>
      <c r="Y303" s="15" t="str">
        <f>IF(TabelInschrijvingen[[#This Row],[Poule]]="","",COUNTIF(O:O,TabelInschrijvingen[[#This Row],[Poule definitief]]))</f>
        <v/>
      </c>
      <c r="Z303" s="15" t="str">
        <f>TabelInschrijvingen[[#This Row],[Poule]]</f>
        <v/>
      </c>
      <c r="AA303" s="15">
        <f>IF(AND(LEFT(TabelInschrijvingen[[#This Row],[Poule definitief]],6)="Fights",LEFT(TabelInschrijvingen[[#This Row],[Poule definitief]],11)&lt;&gt;"Fights Team"),1,0)</f>
        <v>0</v>
      </c>
    </row>
    <row r="304" spans="2:27" x14ac:dyDescent="0.3">
      <c r="B304" t="str">
        <f>IFERROR(IF(TabelInschrijvingen[[#This Row],[Firstname]]="","",B303+1),1)</f>
        <v/>
      </c>
      <c r="C304" t="str">
        <f t="shared" si="8"/>
        <v/>
      </c>
      <c r="J304" s="1"/>
      <c r="K304" s="14"/>
      <c r="L304" s="14"/>
      <c r="M304" s="8" t="str">
        <f t="shared" si="9"/>
        <v/>
      </c>
      <c r="N304" t="str">
        <f>IF(M304="","",IF(OR(J304="Team kata",J304="Team fights"),IF(TabelInschrijvingen[[#This Row],[IBF member?]]="Yes",Opties!$E$7,Opties!$E$8),IF(M304&gt;=16,IF(TabelInschrijvingen[[#This Row],[IBF member?]]="Yes",Opties!$E$5,Opties!$E$6),IF(L304="Yes",Opties!$E$3,Opties!$E$4))))</f>
        <v/>
      </c>
      <c r="O304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4" s="14" t="str">
        <f>IF(TabelInschrijvingen[[#This Row],[Category (Kata/Fights)]]="Kata Veterans","Kata Veterans",IF(TabelInschrijvingen[[#This Row],[Category (Kata/Fights)]]="Fights Veterans","Fights Veterans",""))</f>
        <v/>
      </c>
      <c r="Q304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4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4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4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4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4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4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4" s="15">
        <f>INDEX(AD:AD,MATCH(TabelInschrijvingen[[#This Row],[Team name]],AC:AC,0),1)</f>
        <v>0</v>
      </c>
      <c r="Y304" s="15" t="str">
        <f>IF(TabelInschrijvingen[[#This Row],[Poule]]="","",COUNTIF(O:O,TabelInschrijvingen[[#This Row],[Poule definitief]]))</f>
        <v/>
      </c>
      <c r="Z304" s="15" t="str">
        <f>TabelInschrijvingen[[#This Row],[Poule]]</f>
        <v/>
      </c>
      <c r="AA304" s="15">
        <f>IF(AND(LEFT(TabelInschrijvingen[[#This Row],[Poule definitief]],6)="Fights",LEFT(TabelInschrijvingen[[#This Row],[Poule definitief]],11)&lt;&gt;"Fights Team"),1,0)</f>
        <v>0</v>
      </c>
    </row>
    <row r="305" spans="2:31" x14ac:dyDescent="0.3">
      <c r="B305" t="str">
        <f>IFERROR(IF(TabelInschrijvingen[[#This Row],[Firstname]]="","",B304+1),1)</f>
        <v/>
      </c>
      <c r="C305" t="str">
        <f t="shared" si="8"/>
        <v/>
      </c>
      <c r="J305" s="1"/>
      <c r="K305" s="14"/>
      <c r="L305" s="14"/>
      <c r="M305" s="8" t="str">
        <f t="shared" si="9"/>
        <v/>
      </c>
      <c r="N305" t="str">
        <f>IF(M305="","",IF(OR(J305="Team kata",J305="Team fights"),IF(TabelInschrijvingen[[#This Row],[IBF member?]]="Yes",Opties!$E$7,Opties!$E$8),IF(M305&gt;=16,IF(TabelInschrijvingen[[#This Row],[IBF member?]]="Yes",Opties!$E$5,Opties!$E$6),IF(L305="Yes",Opties!$E$3,Opties!$E$4))))</f>
        <v/>
      </c>
      <c r="O305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5" s="14" t="str">
        <f>IF(TabelInschrijvingen[[#This Row],[Category (Kata/Fights)]]="Kata Veterans","Kata Veterans",IF(TabelInschrijvingen[[#This Row],[Category (Kata/Fights)]]="Fights Veterans","Fights Veterans",""))</f>
        <v/>
      </c>
      <c r="Q305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5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5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5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5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5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5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5" s="15">
        <f>INDEX(AD:AD,MATCH(TabelInschrijvingen[[#This Row],[Team name]],AC:AC,0),1)</f>
        <v>0</v>
      </c>
      <c r="Y305" s="15" t="str">
        <f>IF(TabelInschrijvingen[[#This Row],[Poule]]="","",COUNTIF(O:O,TabelInschrijvingen[[#This Row],[Poule definitief]]))</f>
        <v/>
      </c>
      <c r="Z305" s="15" t="str">
        <f>TabelInschrijvingen[[#This Row],[Poule]]</f>
        <v/>
      </c>
      <c r="AA305" s="15">
        <f>IF(AND(LEFT(TabelInschrijvingen[[#This Row],[Poule definitief]],6)="Fights",LEFT(TabelInschrijvingen[[#This Row],[Poule definitief]],11)&lt;&gt;"Fights Team"),1,0)</f>
        <v>0</v>
      </c>
    </row>
    <row r="306" spans="2:31" x14ac:dyDescent="0.3">
      <c r="B306" t="str">
        <f>IFERROR(IF(TabelInschrijvingen[[#This Row],[Firstname]]="","",B305+1),1)</f>
        <v/>
      </c>
      <c r="C306" t="str">
        <f t="shared" si="8"/>
        <v/>
      </c>
      <c r="J306" s="1"/>
      <c r="K306" s="14"/>
      <c r="L306" s="14"/>
      <c r="M306" s="8" t="str">
        <f t="shared" si="9"/>
        <v/>
      </c>
      <c r="N306" t="str">
        <f>IF(M306="","",IF(OR(J306="Team kata",J306="Team fights"),IF(TabelInschrijvingen[[#This Row],[IBF member?]]="Yes",Opties!$E$7,Opties!$E$8),IF(M306&gt;=16,IF(TabelInschrijvingen[[#This Row],[IBF member?]]="Yes",Opties!$E$5,Opties!$E$6),IF(L306="Yes",Opties!$E$3,Opties!$E$4))))</f>
        <v/>
      </c>
      <c r="O306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6" s="14" t="str">
        <f>IF(TabelInschrijvingen[[#This Row],[Category (Kata/Fights)]]="Kata Veterans","Kata Veterans",IF(TabelInschrijvingen[[#This Row],[Category (Kata/Fights)]]="Fights Veterans","Fights Veterans",""))</f>
        <v/>
      </c>
      <c r="Q306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6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6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6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6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6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6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6" s="15">
        <f>INDEX(AD:AD,MATCH(TabelInschrijvingen[[#This Row],[Team name]],AC:AC,0),1)</f>
        <v>0</v>
      </c>
      <c r="Y306" s="15" t="str">
        <f>IF(TabelInschrijvingen[[#This Row],[Poule]]="","",COUNTIF(O:O,TabelInschrijvingen[[#This Row],[Poule definitief]]))</f>
        <v/>
      </c>
      <c r="Z306" s="15" t="str">
        <f>TabelInschrijvingen[[#This Row],[Poule]]</f>
        <v/>
      </c>
      <c r="AA306" s="15">
        <f>IF(AND(LEFT(TabelInschrijvingen[[#This Row],[Poule definitief]],6)="Fights",LEFT(TabelInschrijvingen[[#This Row],[Poule definitief]],11)&lt;&gt;"Fights Team"),1,0)</f>
        <v>0</v>
      </c>
    </row>
    <row r="307" spans="2:31" x14ac:dyDescent="0.3">
      <c r="B307" t="str">
        <f>IFERROR(IF(TabelInschrijvingen[[#This Row],[Firstname]]="","",B306+1),1)</f>
        <v/>
      </c>
      <c r="C307" t="str">
        <f t="shared" si="8"/>
        <v/>
      </c>
      <c r="J307" s="1"/>
      <c r="K307" s="14"/>
      <c r="L307" s="14"/>
      <c r="M307" s="8" t="str">
        <f t="shared" si="9"/>
        <v/>
      </c>
      <c r="N307" t="str">
        <f>IF(M307="","",IF(OR(J307="Team kata",J307="Team fights"),IF(TabelInschrijvingen[[#This Row],[IBF member?]]="Yes",Opties!$E$7,Opties!$E$8),IF(M307&gt;=16,IF(TabelInschrijvingen[[#This Row],[IBF member?]]="Yes",Opties!$E$5,Opties!$E$6),IF(L307="Yes",Opties!$E$3,Opties!$E$4))))</f>
        <v/>
      </c>
      <c r="O307" s="1" t="str">
        <f>TabelInschrijvingen[[#This Row],[Veteranen]]&amp;TabelInschrijvingen[[#This Row],[Fights Poule Jeugd]]&amp;TabelInschrijvingen[[#This Row],[Fights Poule Junioren]]&amp;TabelInschrijvingen[[#This Row],[Fights Poule Senioren]]&amp;TabelInschrijvingen[[#This Row],[Poule fights Team]]&amp;TabelInschrijvingen[[#This Row],[Poule kata]]&amp;TabelInschrijvingen[[#This Row],[Poule wapen kata]]&amp;TabelInschrijvingen[[#This Row],[Poule team kata]]</f>
        <v/>
      </c>
      <c r="P307" s="14" t="str">
        <f>IF(TabelInschrijvingen[[#This Row],[Category (Kata/Fights)]]="Kata Veterans","Kata Veterans",IF(TabelInschrijvingen[[#This Row],[Category (Kata/Fights)]]="Fights Veterans","Fights Veterans",""))</f>
        <v/>
      </c>
      <c r="Q307" s="14" t="str">
        <f>IF(TabelInschrijvingen[[#This Row],[Category (Kata/Fights)]]="Fights",IF(TabelInschrijvingen[[#This Row],[Age]]&lt;11,IF(TabelInschrijvingen[[#This Row],[M/F]]="M","Fights Youth ","Fights Youth " )&amp; LOOKUP(TabelInschrijvingen[[#This Row],[Weight]],Poules!$A$3:$A$8,Poules!$C$3:$C$8),""),"")</f>
        <v/>
      </c>
      <c r="R307" s="15" t="str">
        <f>IF(TabelInschrijvingen[[#This Row],[Category (Kata/Fights)]]="Fights",IF(AND(TabelInschrijvingen[[#This Row],[Age]]&gt;10,TabelInschrijvingen[[#This Row],[Age]]&lt;16),IF(TabelInschrijvingen[[#This Row],[M/F]]="M","Fights Juniors Boys ","Fights Juniors Girls " )&amp; LOOKUP(TabelInschrijvingen[[#This Row],[Weight]],Poules!$D$3:$D$11,Poules!$F$3:$F$11),""),"")</f>
        <v/>
      </c>
      <c r="S307" s="15" t="str">
        <f>IF(TabelInschrijvingen[[#This Row],[Category (Kata/Fights)]]="Fights",IF(TabelInschrijvingen[[#This Row],[Age]]&gt;15,IF(TabelInschrijvingen[[#This Row],[M/F]]="M","Fights Men ","Fights Women " )&amp; IF(TabelInschrijvingen[[#This Row],[M/F]]="M",LOOKUP(TabelInschrijvingen[[#This Row],[Weight]],Poules!$J$3:$J$9,Poules!$L$3:$L$9),LOOKUP(TabelInschrijvingen[[#This Row],[Weight]],Poules!$G$3:$G$6,Poules!$I$3:$I$6)),""),"")</f>
        <v/>
      </c>
      <c r="T307" s="15" t="str">
        <f>IF(TabelInschrijvingen[[#This Row],[Category (Kata/Fights)]]="Team fights","Fights Team " &amp; IF(TabelInschrijvingen[[#This Row],[M/F]]="M","Men "&amp;LOOKUP(TabelInschrijvingen[[#This Row],[Weight]],Poules!$P$3:$P$7,Poules!$R$3:$R$7),"Women "&amp;LOOKUP(TabelInschrijvingen[[#This Row],[Weight]],Poules!$M$3:$M$5,Poules!$O$3:$O$5)),"")</f>
        <v/>
      </c>
      <c r="U307" s="15" t="str">
        <f>IF(TabelInschrijvingen[[#This Row],[Category (Kata/Fights)]]="Kata",IF(AND(TabelInschrijvingen[[#This Row],[Age]]&gt;10,TabelInschrijvingen[[#This Row],[Age]]&lt;16),IF(TabelInschrijvingen[[#This Row],[M/F]]="M","Kata Juniors Boys","Kata Juniors Girls"),IF(TabelInschrijvingen[[#This Row],[Age]]&lt;11,IF(TabelInschrijvingen[[#This Row],[M/F]]="M","Kata Youth Boys","Kata Youth Girls"),IF(TabelInschrijvingen[[#This Row],[Age]]&gt;15,IF(TabelInschrijvingen[[#This Row],[M/F]]="M","Kata Men","Kata Women")))),"")</f>
        <v/>
      </c>
      <c r="V307" s="15" t="str">
        <f>IF(TabelInschrijvingen[[#This Row],[Category (Kata/Fights)]]="Weapon kata", IF(TabelInschrijvingen[[#This Row],[Age]]&lt;11,"Weapon Kata Youth",IF(TabelInschrijvingen[[#This Row],[Age]]&lt;16,"Weapon Kata Juniors","Weapon Kata Seniors")),"")</f>
        <v/>
      </c>
      <c r="W307" s="15" t="str">
        <f>IF(TabelInschrijvingen[[#This Row],[Category (Kata/Fights)]]="Team kata",IF(TabelInschrijvingen[[#This Row],[Oudste van team]]&lt;11,"Kata Team Youth",IF(TabelInschrijvingen[[#This Row],[Oudste van team]]&lt;16,"Kata Team Juniors","Kata Team Seniors")),"")</f>
        <v/>
      </c>
      <c r="X307" s="15">
        <f>INDEX(AD:AD,MATCH(TabelInschrijvingen[[#This Row],[Team name]],AC:AC,0),1)</f>
        <v>0</v>
      </c>
      <c r="Y307" s="15" t="str">
        <f>IF(TabelInschrijvingen[[#This Row],[Poule]]="","",COUNTIF(O:O,TabelInschrijvingen[[#This Row],[Poule definitief]]))</f>
        <v/>
      </c>
      <c r="Z307" s="15" t="str">
        <f>TabelInschrijvingen[[#This Row],[Poule]]</f>
        <v/>
      </c>
      <c r="AA307" s="15">
        <f>IF(AND(LEFT(TabelInschrijvingen[[#This Row],[Poule definitief]],6)="Fights",LEFT(TabelInschrijvingen[[#This Row],[Poule definitief]],11)&lt;&gt;"Fights Team"),1,0)</f>
        <v>0</v>
      </c>
    </row>
    <row r="308" spans="2:31" x14ac:dyDescent="0.3">
      <c r="B308" t="str">
        <f>IF(C308="","",B166+1)</f>
        <v/>
      </c>
      <c r="N308"/>
    </row>
    <row r="309" spans="2:31" x14ac:dyDescent="0.3">
      <c r="N309"/>
    </row>
    <row r="310" spans="2:31" x14ac:dyDescent="0.3">
      <c r="N310"/>
    </row>
    <row r="311" spans="2:31" x14ac:dyDescent="0.3">
      <c r="N311"/>
    </row>
    <row r="312" spans="2:31" s="1" customFormat="1" x14ac:dyDescent="0.3">
      <c r="B312"/>
      <c r="C312"/>
      <c r="D312"/>
      <c r="E312"/>
      <c r="F312"/>
      <c r="G312"/>
      <c r="H312" s="3"/>
      <c r="I312"/>
      <c r="J312"/>
      <c r="K312" s="15"/>
      <c r="L312" s="15"/>
      <c r="M312" s="6"/>
      <c r="N312"/>
      <c r="P312" s="14"/>
      <c r="Q312" s="15"/>
      <c r="R312" s="17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4"/>
    </row>
    <row r="313" spans="2:31" s="1" customFormat="1" x14ac:dyDescent="0.3">
      <c r="B313"/>
      <c r="C313"/>
      <c r="D313"/>
      <c r="E313"/>
      <c r="F313"/>
      <c r="G313"/>
      <c r="H313" s="3"/>
      <c r="I313"/>
      <c r="J313"/>
      <c r="K313" s="15"/>
      <c r="L313" s="15"/>
      <c r="M313" s="6"/>
      <c r="N313"/>
      <c r="P313" s="14"/>
      <c r="Q313" s="15"/>
      <c r="R313" s="17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4"/>
    </row>
  </sheetData>
  <sheetProtection algorithmName="SHA-512" hashValue="Z/QFmOkgNWjldsLCu7DsaiN5F1ea2LKYLNLkw8uAUUO48w8lFrA5RYmcXNPoNNIR3uo1gUP9jxLsiOw4h6JUTg==" saltValue="SjogqbbsRQqRtH+2thZmzA==" spinCount="100000" sheet="1" objects="1" scenarios="1"/>
  <protectedRanges>
    <protectedRange sqref="E6:E11" name="bewerken2_1"/>
    <protectedRange sqref="D14:L600" name="bewerken1"/>
  </protectedRanges>
  <phoneticPr fontId="8" type="noConversion"/>
  <dataValidations count="2">
    <dataValidation type="date" allowBlank="1" showInputMessage="1" showErrorMessage="1" sqref="H14:H307" xr:uid="{C5310677-B189-406C-9FC4-E1820FDF8877}">
      <formula1>1</formula1>
      <formula2>73051</formula2>
    </dataValidation>
    <dataValidation type="decimal" allowBlank="1" showInputMessage="1" showErrorMessage="1" sqref="I14:I307" xr:uid="{352B126D-86E1-418D-A0DA-8F735C88A949}">
      <formula1>0</formula1>
      <formula2>300</formula2>
    </dataValidation>
  </dataValidations>
  <pageMargins left="0.7" right="0.7" top="0.75" bottom="0.75" header="0.3" footer="0.3"/>
  <pageSetup paperSize="9" scale="51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11DFC78-BE4F-4EE0-A5F6-6748ECA2981C}">
          <x14:formula1>
            <xm:f>Opties!$G$3:$G$6</xm:f>
          </x14:formula1>
          <xm:sqref>L14:L307</xm:sqref>
        </x14:dataValidation>
        <x14:dataValidation type="list" allowBlank="1" showInputMessage="1" showErrorMessage="1" xr:uid="{6FCE2A36-6F7E-4B7A-BAA2-95D0BD3B182D}">
          <x14:formula1>
            <xm:f>Opties!$B$3:$B$10</xm:f>
          </x14:formula1>
          <xm:sqref>J14:J307</xm:sqref>
        </x14:dataValidation>
        <x14:dataValidation type="list" allowBlank="1" showInputMessage="1" showErrorMessage="1" xr:uid="{096C601A-21BD-4AD1-82C7-65D0D15D6A80}">
          <x14:formula1>
            <xm:f>Opties!$I$3:$I$5</xm:f>
          </x14:formula1>
          <xm:sqref>F14:F307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A24B2-0D45-49F1-B975-243A67807F7B}">
  <sheetPr codeName="Blad3"/>
  <dimension ref="A1:T18"/>
  <sheetViews>
    <sheetView workbookViewId="0">
      <selection activeCell="G26" sqref="G26"/>
    </sheetView>
  </sheetViews>
  <sheetFormatPr defaultRowHeight="14.4" x14ac:dyDescent="0.3"/>
  <cols>
    <col min="3" max="3" width="9.88671875" bestFit="1" customWidth="1"/>
    <col min="4" max="4" width="7.6640625" bestFit="1" customWidth="1"/>
    <col min="5" max="5" width="5" bestFit="1" customWidth="1"/>
    <col min="6" max="6" width="9.33203125" bestFit="1" customWidth="1"/>
    <col min="7" max="7" width="6.5546875" customWidth="1"/>
    <col min="8" max="8" width="8.33203125" customWidth="1"/>
  </cols>
  <sheetData>
    <row r="1" spans="1:20" x14ac:dyDescent="0.3">
      <c r="A1" t="s">
        <v>16</v>
      </c>
      <c r="D1" t="s">
        <v>17</v>
      </c>
      <c r="G1" t="s">
        <v>18</v>
      </c>
      <c r="J1" t="s">
        <v>19</v>
      </c>
      <c r="M1" t="s">
        <v>20</v>
      </c>
      <c r="P1" t="s">
        <v>21</v>
      </c>
    </row>
    <row r="2" spans="1:20" x14ac:dyDescent="0.3">
      <c r="A2" t="s">
        <v>22</v>
      </c>
      <c r="B2" t="s">
        <v>23</v>
      </c>
      <c r="C2" t="s">
        <v>2</v>
      </c>
      <c r="D2" t="s">
        <v>22</v>
      </c>
      <c r="E2" t="s">
        <v>23</v>
      </c>
      <c r="F2" t="s">
        <v>2</v>
      </c>
      <c r="G2" t="s">
        <v>22</v>
      </c>
      <c r="H2" t="s">
        <v>23</v>
      </c>
      <c r="I2" t="s">
        <v>2</v>
      </c>
      <c r="J2" t="s">
        <v>22</v>
      </c>
      <c r="K2" t="s">
        <v>23</v>
      </c>
      <c r="L2" t="s">
        <v>2</v>
      </c>
      <c r="M2" t="s">
        <v>22</v>
      </c>
      <c r="N2" t="s">
        <v>23</v>
      </c>
      <c r="O2" t="s">
        <v>2</v>
      </c>
      <c r="P2" t="s">
        <v>22</v>
      </c>
      <c r="Q2" t="s">
        <v>23</v>
      </c>
      <c r="R2" t="s">
        <v>2</v>
      </c>
    </row>
    <row r="3" spans="1:20" x14ac:dyDescent="0.3">
      <c r="A3">
        <v>0</v>
      </c>
      <c r="B3">
        <v>25</v>
      </c>
      <c r="C3" t="s">
        <v>24</v>
      </c>
      <c r="D3">
        <v>0</v>
      </c>
      <c r="E3">
        <v>30</v>
      </c>
      <c r="F3" t="s">
        <v>25</v>
      </c>
      <c r="G3">
        <v>0</v>
      </c>
      <c r="H3">
        <v>55</v>
      </c>
      <c r="I3" t="s">
        <v>26</v>
      </c>
      <c r="J3">
        <v>0</v>
      </c>
      <c r="K3">
        <v>60</v>
      </c>
      <c r="L3" t="s">
        <v>27</v>
      </c>
      <c r="M3">
        <v>0</v>
      </c>
      <c r="N3">
        <v>65</v>
      </c>
      <c r="O3" t="s">
        <v>28</v>
      </c>
      <c r="P3">
        <v>0</v>
      </c>
      <c r="Q3">
        <v>65</v>
      </c>
      <c r="R3" t="s">
        <v>28</v>
      </c>
    </row>
    <row r="4" spans="1:20" x14ac:dyDescent="0.3">
      <c r="A4">
        <v>25.00001</v>
      </c>
      <c r="B4">
        <v>30</v>
      </c>
      <c r="C4" t="s">
        <v>29</v>
      </c>
      <c r="D4">
        <v>30.00001</v>
      </c>
      <c r="E4">
        <v>35</v>
      </c>
      <c r="F4" t="s">
        <v>30</v>
      </c>
      <c r="G4">
        <v>55.000010000000003</v>
      </c>
      <c r="H4">
        <v>65</v>
      </c>
      <c r="I4" t="s">
        <v>31</v>
      </c>
      <c r="J4">
        <v>60.000010000000003</v>
      </c>
      <c r="K4">
        <v>65</v>
      </c>
      <c r="L4" t="s">
        <v>32</v>
      </c>
      <c r="M4">
        <v>65.000010000000003</v>
      </c>
      <c r="N4">
        <v>75</v>
      </c>
      <c r="O4" t="s">
        <v>33</v>
      </c>
      <c r="P4">
        <v>65.000010000000003</v>
      </c>
      <c r="Q4">
        <v>70</v>
      </c>
      <c r="R4" t="s">
        <v>33</v>
      </c>
    </row>
    <row r="5" spans="1:20" x14ac:dyDescent="0.3">
      <c r="A5">
        <v>30.00001</v>
      </c>
      <c r="B5">
        <v>35</v>
      </c>
      <c r="C5" t="s">
        <v>30</v>
      </c>
      <c r="D5">
        <v>35.000010000000003</v>
      </c>
      <c r="E5">
        <v>40</v>
      </c>
      <c r="F5" t="s">
        <v>34</v>
      </c>
      <c r="G5">
        <v>65.000010000000003</v>
      </c>
      <c r="H5">
        <v>75</v>
      </c>
      <c r="I5" t="s">
        <v>33</v>
      </c>
      <c r="J5">
        <v>65.000010000000003</v>
      </c>
      <c r="K5">
        <v>70</v>
      </c>
      <c r="L5" t="s">
        <v>35</v>
      </c>
      <c r="M5">
        <v>75.000010000000003</v>
      </c>
      <c r="N5">
        <v>1000</v>
      </c>
      <c r="O5" t="s">
        <v>36</v>
      </c>
      <c r="P5">
        <v>70.000010000000003</v>
      </c>
      <c r="Q5">
        <v>75</v>
      </c>
      <c r="R5" t="s">
        <v>37</v>
      </c>
    </row>
    <row r="6" spans="1:20" x14ac:dyDescent="0.3">
      <c r="A6">
        <v>35.000010000000003</v>
      </c>
      <c r="B6">
        <v>40</v>
      </c>
      <c r="C6" t="s">
        <v>38</v>
      </c>
      <c r="D6">
        <v>40.000010000000003</v>
      </c>
      <c r="E6">
        <v>45</v>
      </c>
      <c r="F6" t="s">
        <v>39</v>
      </c>
      <c r="G6">
        <v>75.000010000000003</v>
      </c>
      <c r="H6">
        <v>1000</v>
      </c>
      <c r="I6" t="s">
        <v>40</v>
      </c>
      <c r="J6">
        <v>70.000010000000003</v>
      </c>
      <c r="K6">
        <v>75</v>
      </c>
      <c r="L6" t="s">
        <v>37</v>
      </c>
      <c r="P6">
        <v>75.000010000000003</v>
      </c>
      <c r="Q6">
        <v>80</v>
      </c>
      <c r="R6" t="s">
        <v>41</v>
      </c>
    </row>
    <row r="7" spans="1:20" x14ac:dyDescent="0.3">
      <c r="A7">
        <v>40.000010000000003</v>
      </c>
      <c r="B7">
        <v>45</v>
      </c>
      <c r="C7" t="s">
        <v>39</v>
      </c>
      <c r="D7">
        <v>45.000010000000003</v>
      </c>
      <c r="E7">
        <v>50</v>
      </c>
      <c r="F7" t="s">
        <v>42</v>
      </c>
      <c r="J7">
        <v>75.000010000000003</v>
      </c>
      <c r="K7">
        <v>80</v>
      </c>
      <c r="L7" t="s">
        <v>41</v>
      </c>
      <c r="P7">
        <v>80.000010000000003</v>
      </c>
      <c r="Q7">
        <v>1000</v>
      </c>
      <c r="R7" t="s">
        <v>43</v>
      </c>
    </row>
    <row r="8" spans="1:20" x14ac:dyDescent="0.3">
      <c r="A8">
        <v>45.000010000000003</v>
      </c>
      <c r="B8">
        <v>1000</v>
      </c>
      <c r="C8" t="s">
        <v>44</v>
      </c>
      <c r="D8">
        <v>50.000010000000003</v>
      </c>
      <c r="E8">
        <v>55</v>
      </c>
      <c r="F8" t="s">
        <v>45</v>
      </c>
      <c r="J8">
        <v>80.000010000000003</v>
      </c>
      <c r="K8">
        <v>90</v>
      </c>
      <c r="L8" t="s">
        <v>46</v>
      </c>
    </row>
    <row r="9" spans="1:20" x14ac:dyDescent="0.3">
      <c r="D9">
        <v>55.000010000000003</v>
      </c>
      <c r="E9">
        <v>60</v>
      </c>
      <c r="F9" t="s">
        <v>47</v>
      </c>
      <c r="J9">
        <v>90.000010000000003</v>
      </c>
      <c r="K9">
        <v>1000</v>
      </c>
      <c r="L9" t="s">
        <v>48</v>
      </c>
    </row>
    <row r="10" spans="1:20" x14ac:dyDescent="0.3">
      <c r="D10">
        <v>60.000010000000003</v>
      </c>
      <c r="E10">
        <v>65</v>
      </c>
      <c r="F10" t="s">
        <v>32</v>
      </c>
    </row>
    <row r="11" spans="1:20" x14ac:dyDescent="0.3">
      <c r="D11">
        <v>65.000010000000003</v>
      </c>
      <c r="E11">
        <v>1000</v>
      </c>
      <c r="F11" t="s">
        <v>49</v>
      </c>
    </row>
    <row r="14" spans="1:20" ht="15" x14ac:dyDescent="0.3">
      <c r="D14" s="4"/>
    </row>
    <row r="15" spans="1:20" ht="15" x14ac:dyDescent="0.3">
      <c r="D15" s="4"/>
    </row>
    <row r="16" spans="1:20" ht="15" x14ac:dyDescent="0.3">
      <c r="D16" s="4"/>
      <c r="E16" s="4"/>
      <c r="F16" s="4"/>
      <c r="G16" s="4"/>
      <c r="Q16" s="4"/>
      <c r="R16" s="4"/>
      <c r="T16" s="4"/>
    </row>
    <row r="17" spans="4:9" ht="15" x14ac:dyDescent="0.3">
      <c r="D17" s="4"/>
      <c r="G17" s="4"/>
      <c r="H17" s="4"/>
      <c r="I17" s="4"/>
    </row>
    <row r="18" spans="4:9" ht="15" x14ac:dyDescent="0.3">
      <c r="D18" s="5"/>
      <c r="G18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4"/>
  <dimension ref="B2:I9"/>
  <sheetViews>
    <sheetView workbookViewId="0">
      <selection activeCell="G26" sqref="G26"/>
    </sheetView>
  </sheetViews>
  <sheetFormatPr defaultRowHeight="14.4" x14ac:dyDescent="0.3"/>
  <cols>
    <col min="2" max="2" width="14.44140625" bestFit="1" customWidth="1"/>
    <col min="4" max="4" width="14.88671875" bestFit="1" customWidth="1"/>
    <col min="9" max="9" width="10" customWidth="1"/>
  </cols>
  <sheetData>
    <row r="2" spans="2:9" x14ac:dyDescent="0.3">
      <c r="B2" t="s">
        <v>50</v>
      </c>
      <c r="D2" t="s">
        <v>51</v>
      </c>
      <c r="E2" t="s">
        <v>1</v>
      </c>
      <c r="G2" t="s">
        <v>52</v>
      </c>
      <c r="I2" t="s">
        <v>53</v>
      </c>
    </row>
    <row r="3" spans="2:9" x14ac:dyDescent="0.3">
      <c r="B3" t="s">
        <v>54</v>
      </c>
      <c r="D3" t="s">
        <v>55</v>
      </c>
      <c r="E3">
        <v>12.5</v>
      </c>
      <c r="G3" t="s">
        <v>86</v>
      </c>
      <c r="I3" t="s">
        <v>56</v>
      </c>
    </row>
    <row r="4" spans="2:9" x14ac:dyDescent="0.3">
      <c r="B4" t="s">
        <v>57</v>
      </c>
      <c r="D4" t="s">
        <v>58</v>
      </c>
      <c r="E4">
        <v>20</v>
      </c>
      <c r="G4" t="s">
        <v>87</v>
      </c>
      <c r="I4" t="s">
        <v>85</v>
      </c>
    </row>
    <row r="5" spans="2:9" x14ac:dyDescent="0.3">
      <c r="B5" t="s">
        <v>89</v>
      </c>
      <c r="D5" t="s">
        <v>59</v>
      </c>
      <c r="E5">
        <v>17.5</v>
      </c>
    </row>
    <row r="6" spans="2:9" x14ac:dyDescent="0.3">
      <c r="B6" t="s">
        <v>88</v>
      </c>
      <c r="D6" t="s">
        <v>62</v>
      </c>
      <c r="E6">
        <v>25</v>
      </c>
    </row>
    <row r="7" spans="2:9" x14ac:dyDescent="0.3">
      <c r="B7" t="s">
        <v>60</v>
      </c>
      <c r="D7" t="s">
        <v>63</v>
      </c>
      <c r="E7">
        <v>10</v>
      </c>
    </row>
    <row r="8" spans="2:9" x14ac:dyDescent="0.3">
      <c r="B8" t="s">
        <v>61</v>
      </c>
      <c r="D8" t="s">
        <v>64</v>
      </c>
      <c r="E8">
        <v>15</v>
      </c>
    </row>
    <row r="9" spans="2:9" x14ac:dyDescent="0.3">
      <c r="B9" t="s">
        <v>90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86ACB82B52F45A6D4B50D6CF6B32E" ma:contentTypeVersion="4" ma:contentTypeDescription="Een nieuw document maken." ma:contentTypeScope="" ma:versionID="0b7de14536b82b3dded146213e81e525">
  <xsd:schema xmlns:xsd="http://www.w3.org/2001/XMLSchema" xmlns:xs="http://www.w3.org/2001/XMLSchema" xmlns:p="http://schemas.microsoft.com/office/2006/metadata/properties" xmlns:ns2="f4ed68ac-0fa9-483a-8e73-8dde3308deca" targetNamespace="http://schemas.microsoft.com/office/2006/metadata/properties" ma:root="true" ma:fieldsID="7f86dfe97a027ce20df96ada762b225f" ns2:_="">
    <xsd:import namespace="f4ed68ac-0fa9-483a-8e73-8dde3308de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d68ac-0fa9-483a-8e73-8dde3308de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C0E979B-BBEF-43CF-8E26-C35043B10E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ed68ac-0fa9-483a-8e73-8dde3308de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D94D8A-5645-43FE-BC7D-230FFD26E9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7CDF9F-C14E-4B5E-8666-0E4DD206ECE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Inschrijfformulier</vt:lpstr>
      <vt:lpstr>Poules</vt:lpstr>
      <vt:lpstr>Opties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tijger</dc:creator>
  <cp:keywords/>
  <dc:description/>
  <cp:lastModifiedBy>Wendy Schierboom</cp:lastModifiedBy>
  <cp:revision/>
  <dcterms:created xsi:type="dcterms:W3CDTF">2013-09-22T17:55:25Z</dcterms:created>
  <dcterms:modified xsi:type="dcterms:W3CDTF">2026-02-14T16:06:02Z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0x0101003AC86ACB82B52F45A6D4B50D6CF6B32E</vt:lpwstr>
  </property>
  <property fmtid="{D5CDD505-2E9C-101B-9397-08002B2CF9AE}" pid="3" name="Order">
    <vt:r8>58100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</Properties>
</file>